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45" activeTab="0"/>
  </bookViews>
  <sheets>
    <sheet name="SÜRE" sheetId="1" r:id="rId1"/>
    <sheet name="Süre Hesaplama" sheetId="2" r:id="rId2"/>
    <sheet name="EK-1" sheetId="3" r:id="rId3"/>
  </sheets>
  <definedNames/>
  <calcPr fullCalcOnLoad="1"/>
</workbook>
</file>

<file path=xl/sharedStrings.xml><?xml version="1.0" encoding="utf-8"?>
<sst xmlns="http://schemas.openxmlformats.org/spreadsheetml/2006/main" count="144" uniqueCount="77">
  <si>
    <t>BAŞLAMA</t>
  </si>
  <si>
    <t>AYRILMA</t>
  </si>
  <si>
    <t>GÜN</t>
  </si>
  <si>
    <t>AY</t>
  </si>
  <si>
    <t>YIL</t>
  </si>
  <si>
    <t>PUANI</t>
  </si>
  <si>
    <t>TOPLAM SÜRE</t>
  </si>
  <si>
    <t>MÜDÜRLÜK SÜRESİ</t>
  </si>
  <si>
    <t>Ay</t>
  </si>
  <si>
    <t>Yıl</t>
  </si>
  <si>
    <t>Kişisel Bilgiler</t>
  </si>
  <si>
    <t>T.C. Kimlik No</t>
  </si>
  <si>
    <t>PUAN DEĞERİ</t>
  </si>
  <si>
    <t>TOPLAM PUAN</t>
  </si>
  <si>
    <t>Alanı</t>
  </si>
  <si>
    <t>Hizmet</t>
  </si>
  <si>
    <t>HİZMET SÜRESİ</t>
  </si>
  <si>
    <t>HİZMET  SÜRESİ</t>
  </si>
  <si>
    <t>ÖĞRETMENLİK SÜRESİ</t>
  </si>
  <si>
    <t>FARK</t>
  </si>
  <si>
    <t>TOPLAM HİZMET SÜRESİ</t>
  </si>
  <si>
    <t>YÖNETCİLİK TOPLAM HİZMET SÜRESİ</t>
  </si>
  <si>
    <t>TOPLAM HİZMET</t>
  </si>
  <si>
    <t>YÖNETCİLİK TOPLAM HİZMET</t>
  </si>
  <si>
    <t>ÖĞRETMEN</t>
  </si>
  <si>
    <t>MÜDÜR YARDIMCISI</t>
  </si>
  <si>
    <t>MÜDÜR BAŞYARDIMCISI</t>
  </si>
  <si>
    <t>MÜDÜR</t>
  </si>
  <si>
    <t>Görev Süresi</t>
  </si>
  <si>
    <t>Puanı</t>
  </si>
  <si>
    <t xml:space="preserve">4 yıla kadar süre </t>
  </si>
  <si>
    <t>4 yıldan fazla süreler</t>
  </si>
  <si>
    <t>Puan</t>
  </si>
  <si>
    <t>Genel TOPLAM</t>
  </si>
  <si>
    <t>YÖNETİCİ DEĞERLENDİRME FORMU</t>
  </si>
  <si>
    <t>Doğum Tarihi</t>
  </si>
  <si>
    <t xml:space="preserve">Doğum Yeri </t>
  </si>
  <si>
    <t>Görev Yapmakta Olduğu Eğitim Kurumu</t>
  </si>
  <si>
    <t>Adı Soyadı</t>
  </si>
  <si>
    <t>BELGE/SÜRE</t>
  </si>
  <si>
    <t>EK-1</t>
  </si>
  <si>
    <t>Ön Lisans veya lisans eğitiminin her bir yılı için (en fazla 4 yıl)</t>
  </si>
  <si>
    <t>Diğer alanlarda yüksek lisans (**) (Alan Öğretmenliği Tezsiz Yüksek Lisans hariç)</t>
  </si>
  <si>
    <t>Yönetim alanında yüksek lisans (*)</t>
  </si>
  <si>
    <t>Diğer alanlarda doktora (**)</t>
  </si>
  <si>
    <t>Bu bölümde:</t>
  </si>
  <si>
    <t>1- Yüksek lisans için sadece en yüksek puan verilecektir.</t>
  </si>
  <si>
    <t>2- Doktora için sadece en yüksek puan verilecektir.</t>
  </si>
  <si>
    <t>Yönetim alanında doktora (*)</t>
  </si>
  <si>
    <t>Eğitimler</t>
  </si>
  <si>
    <t>Teşekkür Belgesi veya Başarı Belgesi (En fazla 1 adet)</t>
  </si>
  <si>
    <t>Ödül (En fazla 1 adet)</t>
  </si>
  <si>
    <t>Takdir Belgesi veya Üstün Başarı Belgesi (En fazla 1 adet)</t>
  </si>
  <si>
    <t>Aylıkla Ödül (En fazla 1 adet)</t>
  </si>
  <si>
    <t>Ödüller</t>
  </si>
  <si>
    <t>Her bir kınama cezası için (Affa uğramış olanlar hariç)</t>
  </si>
  <si>
    <t>Her bir aylıktan kesme veya maaş kesilmesi cezası için (Affa uğramış olanlar hariç)</t>
  </si>
  <si>
    <t>Her bir kademe ilerlemesinin durdurulması, kıdem indirilmesi ve derece indirilmesi cezası için (Affa uğramış olanlar hariç)</t>
  </si>
  <si>
    <t>Cezalar</t>
  </si>
  <si>
    <t>Öğretmenlikte geçen her bir yıl için (Adaylık dahil dört yıldan fazla olan kısımları bakımından öngürülen puanın yarısı verilecektir.)</t>
  </si>
  <si>
    <t>Kurucu müdür, müdür yardımcılığı ve müdür yetkili öğretmenlikte geçen her bir yıl için (Dört yıldan fazla olan kısımları bakımından öngürülen puanın yarısı verilecektir.)</t>
  </si>
  <si>
    <t>Müdür başyardımcılığında geçen her bir yıl için (Dört yıldan fazla olan kısımları bakımından öngürülen puanın yarısı verilecektir.)</t>
  </si>
  <si>
    <t>Müdürlükte ve Bakanlığın merkez ve taşra şube müdürü veya daha üstü kadrolarda geçen her bir yıl için (Dört yıldan fazla olan kısımları bakımından öngürülen puanın yarısı verilecektir.)</t>
  </si>
  <si>
    <t>1- Bir aydan az süreler değerlendirmeye alınmayacaktır.</t>
  </si>
  <si>
    <t>2- Yöneticilikte (kurucu müdürlük ve müdür yetkili öğretmenlik dahil) geçen hizmet süreleri ile aylıksız izinli olarak geçirilen süreler öğretmenlikte geçen hizmet süresinin hesabında dikkate alınmayacaktır.</t>
  </si>
  <si>
    <t>3- Asker öğretmen olarak Bakanlığı bağlı eğitim kurumlarında geçirilen süreler öğretmenlikte geçmiş sayılır.</t>
  </si>
  <si>
    <t>1- (*) Üniversitelerin sosyal bilmler veya eğitim bilimleri enstitülerinin Eğitim Yönetimi ve Politikası, İşletme, Kamu Yönetimi, Kamu Yönetimi ve Siyaset Bilimi anabilim dalları ile bunların alt programlarında yüksek lisans veya doktora öğrenimi tamamlayanlar ile Yükseköğretim Kurulunca bu programlarla eşdeğer kabul edilen diğer programları tamamlayanlar yönetin alanınnda yüksek lisans veya doktora yapmış kabul edilecektir.</t>
  </si>
  <si>
    <t>2(**) Yukarıda yer alanların dışındaki anabilim dalları ile bunların alt programlarını tamamlayanlar dikkate alınacaktır.</t>
  </si>
  <si>
    <t>3- Bu form içeriği değiştirilmeden elektronik ortama uyarlanabilecektir.</t>
  </si>
  <si>
    <t>AÇIKLAMA:</t>
  </si>
  <si>
    <t xml:space="preserve">TOPLAM PUAN </t>
  </si>
  <si>
    <t xml:space="preserve">TOPLAM SÜRE  </t>
  </si>
  <si>
    <t>KİLİS İL MİLLİ EĞİTİM MÜDÜRLÜĞÜ İNSAN KAYNAKLARI 1 BÖLÜMÜ</t>
  </si>
  <si>
    <t>MÜDÜR YARDIMCILIĞI SÜRESİ</t>
  </si>
  <si>
    <t>MÜDÜR BAŞYARDIMCILIĞI SÜRESİ</t>
  </si>
  <si>
    <t xml:space="preserve">TOPLAM SÜRESİ  </t>
  </si>
  <si>
    <t>Alper SABUNCUOĞLU</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</si>
</sst>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mmm/yyyy"/>
    <numFmt numFmtId="189" formatCode="[$-41F]d\ mmmm\ yyyy\ dddd"/>
    <numFmt numFmtId="190" formatCode="&quot;Evet&quot;;&quot;Evet&quot;;&quot;Hayır&quot;"/>
    <numFmt numFmtId="191" formatCode="&quot;Doğru&quot;;&quot;Doğru&quot;;&quot;Yanlış&quot;"/>
    <numFmt numFmtId="192" formatCode="&quot;Açık&quot;;&quot;Açık&quot;;&quot;Kapalı&quot;"/>
    <numFmt numFmtId="193" formatCode="[$¥€-2]\ #,##0.00_);[Red]\([$€-2]\ #,##0.00\)"/>
    <numFmt numFmtId="194" formatCode="0.000"/>
    <numFmt numFmtId="195" formatCode="0.0"/>
    <numFmt numFmtId="196" formatCode="0.0000"/>
    <numFmt numFmtId="197" formatCode="[$€-2]\ #,##0.00_);[Red]\([$€-2]\ #,##0.00\)"/>
  </numFmts>
  <fonts count="59">
    <font>
      <sz val="10"/>
      <name val="Arial Tur"/>
      <family val="0"/>
    </font>
    <font>
      <sz val="11"/>
      <color indexed="8"/>
      <name val="Calibri"/>
      <family val="2"/>
    </font>
    <font>
      <sz val="8"/>
      <name val="Arial Tur"/>
      <family val="0"/>
    </font>
    <font>
      <sz val="8"/>
      <name val="Times New Roman"/>
      <family val="1"/>
    </font>
    <font>
      <sz val="10"/>
      <name val="Times New Roman"/>
      <family val="1"/>
    </font>
    <font>
      <b/>
      <sz val="10"/>
      <name val="Times New Roman"/>
      <family val="1"/>
    </font>
    <font>
      <b/>
      <sz val="9"/>
      <name val="Arial Tur"/>
      <family val="0"/>
    </font>
    <font>
      <sz val="8"/>
      <name val="Arial"/>
      <family val="2"/>
    </font>
    <font>
      <b/>
      <sz val="10"/>
      <name val="Arial"/>
      <family val="2"/>
    </font>
    <font>
      <sz val="10"/>
      <name val="Arial"/>
      <family val="2"/>
    </font>
    <font>
      <sz val="10"/>
      <color indexed="8"/>
      <name val="Arial"/>
      <family val="2"/>
    </font>
    <font>
      <sz val="14"/>
      <color indexed="10"/>
      <name val="Arial"/>
      <family val="2"/>
    </font>
    <font>
      <sz val="9"/>
      <name val="Arial Tur"/>
      <family val="0"/>
    </font>
    <font>
      <u val="single"/>
      <sz val="10"/>
      <name val="Arial Tur"/>
      <family val="0"/>
    </font>
    <font>
      <sz val="9"/>
      <name val="Verdana"/>
      <family val="2"/>
    </font>
    <font>
      <b/>
      <sz val="8"/>
      <name val="Times New Roman"/>
      <family val="1"/>
    </font>
    <font>
      <b/>
      <sz val="16"/>
      <color indexed="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Calibri"/>
      <family val="2"/>
    </font>
    <font>
      <b/>
      <sz val="14"/>
      <color indexed="10"/>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Calibri"/>
      <family val="2"/>
    </font>
    <font>
      <b/>
      <sz val="16"/>
      <color rgb="FFFF0000"/>
      <name val="Arial"/>
      <family val="2"/>
    </font>
    <font>
      <b/>
      <sz val="10"/>
      <color rgb="FFFF0000"/>
      <name val="Arial"/>
      <family val="2"/>
    </font>
    <font>
      <b/>
      <sz val="14"/>
      <color rgb="FFFF0000"/>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thin"/>
      <top style="thick"/>
      <bottom style="thin"/>
    </border>
    <border>
      <left style="thick"/>
      <right>
        <color indexed="63"/>
      </right>
      <top>
        <color indexed="63"/>
      </top>
      <bottom style="thick"/>
    </border>
    <border>
      <left style="thin"/>
      <right/>
      <top style="thin"/>
      <bottom style="thin"/>
    </border>
    <border>
      <left/>
      <right style="thin"/>
      <top style="thin"/>
      <bottom style="thin"/>
    </border>
    <border>
      <left style="thin"/>
      <right style="thick"/>
      <top style="thin"/>
      <bottom style="thin"/>
    </border>
    <border>
      <left style="thin"/>
      <right style="thick"/>
      <top style="thin"/>
      <bottom/>
    </border>
    <border>
      <left style="thin"/>
      <right style="thick"/>
      <top/>
      <bottom/>
    </border>
    <border>
      <left style="thin"/>
      <right style="thick"/>
      <top/>
      <bottom style="thin"/>
    </border>
    <border>
      <left style="thin"/>
      <right style="thin"/>
      <top style="medium"/>
      <bottom style="thin"/>
    </border>
    <border>
      <left style="thin"/>
      <right style="thick"/>
      <top style="medium"/>
      <bottom style="thin"/>
    </border>
    <border>
      <left style="thin"/>
      <right/>
      <top style="thin"/>
      <bottom style="medium"/>
    </border>
    <border>
      <left/>
      <right style="thin"/>
      <top style="thin"/>
      <bottom style="medium"/>
    </border>
    <border>
      <left style="thin"/>
      <right style="thick"/>
      <top style="thin"/>
      <bottom style="medium"/>
    </border>
    <border>
      <left style="thin"/>
      <right/>
      <top/>
      <bottom style="thin"/>
    </border>
    <border>
      <left/>
      <right style="thin"/>
      <top/>
      <bottom style="thin"/>
    </border>
    <border>
      <left style="thin"/>
      <right style="thick"/>
      <top style="thin"/>
      <bottom style="thick"/>
    </border>
    <border>
      <left style="thin"/>
      <right style="medium"/>
      <top style="thin"/>
      <bottom style="medium"/>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style="medium"/>
      <top/>
      <bottom style="medium"/>
    </border>
    <border>
      <left style="thin"/>
      <right style="medium"/>
      <top style="medium"/>
      <bottom style="medium"/>
    </border>
    <border>
      <left/>
      <right style="medium"/>
      <top/>
      <bottom style="medium"/>
    </border>
    <border>
      <left/>
      <right style="thin"/>
      <top style="medium"/>
      <bottom style="medium"/>
    </border>
    <border>
      <left style="thin"/>
      <right style="thin"/>
      <top style="medium"/>
      <bottom style="medium"/>
    </border>
    <border>
      <left style="medium"/>
      <right style="medium"/>
      <top style="medium"/>
      <bottom style="medium"/>
    </border>
    <border>
      <left/>
      <right style="thin"/>
      <top style="thin"/>
      <bottom/>
    </border>
    <border>
      <left style="thin"/>
      <right style="thin"/>
      <top style="thin"/>
      <bottom/>
    </border>
    <border>
      <left style="thin"/>
      <right style="medium"/>
      <top style="thin"/>
      <bottom/>
    </border>
    <border>
      <left style="medium"/>
      <right style="thin"/>
      <top style="medium"/>
      <bottom style="medium"/>
    </border>
    <border>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color indexed="63"/>
      </top>
      <bottom style="medium"/>
    </border>
    <border>
      <left style="medium"/>
      <right style="medium"/>
      <top style="medium"/>
      <bottom style="thin"/>
    </border>
    <border>
      <left/>
      <right style="thin"/>
      <top style="medium"/>
      <bottom style="thin"/>
    </border>
    <border>
      <left style="medium"/>
      <right style="medium"/>
      <top style="medium"/>
      <bottom/>
    </border>
    <border>
      <left style="medium"/>
      <right style="medium"/>
      <top/>
      <bottom/>
    </border>
    <border>
      <left style="medium"/>
      <right/>
      <top style="thin"/>
      <bottom/>
    </border>
    <border>
      <left style="medium"/>
      <right/>
      <top/>
      <bottom style="thin"/>
    </border>
    <border>
      <left style="thin"/>
      <right/>
      <top style="medium"/>
      <bottom style="thin"/>
    </border>
    <border>
      <left/>
      <right style="medium"/>
      <top style="medium"/>
      <bottom style="thin"/>
    </border>
    <border>
      <left style="medium"/>
      <right/>
      <top style="thin"/>
      <bottom style="medium"/>
    </border>
    <border>
      <left style="medium"/>
      <right style="thin"/>
      <top/>
      <bottom style="thin"/>
    </border>
    <border>
      <left/>
      <right/>
      <top style="thin"/>
      <bottom style="medium"/>
    </border>
    <border>
      <left style="thin"/>
      <right/>
      <top/>
      <bottom/>
    </border>
    <border>
      <left style="thin"/>
      <right>
        <color indexed="63"/>
      </right>
      <top style="thick"/>
      <bottom>
        <color indexed="63"/>
      </bottom>
    </border>
    <border>
      <left>
        <color indexed="63"/>
      </left>
      <right style="thin"/>
      <top style="thick"/>
      <bottom>
        <color indexed="63"/>
      </bottom>
    </border>
    <border>
      <left/>
      <right style="thin"/>
      <top/>
      <bottom/>
    </border>
    <border>
      <left style="thin"/>
      <right style="thick"/>
      <top style="thick"/>
      <bottom style="thin"/>
    </border>
    <border>
      <left style="thin"/>
      <right/>
      <top style="thin"/>
      <bottom/>
    </border>
    <border>
      <left/>
      <right/>
      <top style="thin"/>
      <bottom/>
    </border>
    <border>
      <left style="thick"/>
      <right style="thin"/>
      <top style="thin"/>
      <bottom/>
    </border>
    <border>
      <left style="thick"/>
      <right style="thin"/>
      <top/>
      <bottom/>
    </border>
    <border>
      <left style="thick"/>
      <right style="thin"/>
      <top style="thick"/>
      <bottom style="thin"/>
    </border>
    <border>
      <left style="thick"/>
      <right style="thin"/>
      <top style="thin"/>
      <bottom style="thin"/>
    </border>
    <border>
      <left style="thick"/>
      <right style="thin"/>
      <top style="medium"/>
      <bottom style="thin"/>
    </border>
    <border>
      <left style="thick"/>
      <right style="thin"/>
      <top style="thin"/>
      <bottom style="medium"/>
    </border>
    <border>
      <left style="thick"/>
      <right style="thin"/>
      <top style="medium"/>
      <bottom/>
    </border>
    <border>
      <left style="thick"/>
      <right style="thin"/>
      <top/>
      <bottom style="medium"/>
    </border>
    <border>
      <left style="thin"/>
      <right/>
      <top style="thin"/>
      <bottom style="thick"/>
    </border>
    <border>
      <left/>
      <right/>
      <top style="thin"/>
      <bottom style="thick"/>
    </border>
    <border>
      <left/>
      <right style="thin"/>
      <top style="thin"/>
      <bottom style="thick"/>
    </border>
    <border>
      <left style="thick"/>
      <right style="thin"/>
      <top/>
      <bottom style="thin"/>
    </border>
    <border>
      <left style="thin"/>
      <right style="thin"/>
      <top/>
      <bottom/>
    </border>
    <border>
      <left>
        <color indexed="63"/>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3" fillId="0" borderId="0">
      <alignment/>
      <protection/>
    </xf>
    <xf numFmtId="0" fontId="0" fillId="25" borderId="8" applyNumberFormat="0" applyFont="0" applyAlignment="0" applyProtection="0"/>
    <xf numFmtId="0" fontId="5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2" fontId="0" fillId="0" borderId="0" xfId="0" applyNumberFormat="1" applyBorder="1" applyAlignment="1">
      <alignment vertical="center" wrapText="1"/>
    </xf>
    <xf numFmtId="2" fontId="52" fillId="0" borderId="0" xfId="0" applyNumberFormat="1" applyFont="1" applyBorder="1" applyAlignment="1">
      <alignment wrapText="1"/>
    </xf>
    <xf numFmtId="0" fontId="37"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vertical="center"/>
    </xf>
    <xf numFmtId="0" fontId="12" fillId="0" borderId="16" xfId="0" applyFont="1" applyBorder="1" applyAlignment="1">
      <alignment vertical="center"/>
    </xf>
    <xf numFmtId="0" fontId="12" fillId="0" borderId="11" xfId="0" applyFont="1" applyBorder="1" applyAlignment="1">
      <alignment vertical="center"/>
    </xf>
    <xf numFmtId="0" fontId="12" fillId="0" borderId="17" xfId="0" applyFont="1"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2" fontId="12" fillId="0" borderId="11"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2" fillId="0" borderId="24" xfId="0" applyFont="1" applyBorder="1" applyAlignment="1">
      <alignment horizontal="center" vertical="center"/>
    </xf>
    <xf numFmtId="0" fontId="6" fillId="0" borderId="25" xfId="0" applyFont="1" applyBorder="1" applyAlignment="1">
      <alignment horizontal="center" vertical="center"/>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6"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194" fontId="6" fillId="0" borderId="20" xfId="0" applyNumberFormat="1" applyFont="1" applyBorder="1" applyAlignment="1">
      <alignment horizontal="center" vertical="center"/>
    </xf>
    <xf numFmtId="194" fontId="6" fillId="0" borderId="31" xfId="0" applyNumberFormat="1" applyFont="1" applyBorder="1" applyAlignment="1">
      <alignment horizontal="center" vertical="center"/>
    </xf>
    <xf numFmtId="0" fontId="3" fillId="0" borderId="0" xfId="47" applyFill="1" applyProtection="1">
      <alignment/>
      <protection locked="0"/>
    </xf>
    <xf numFmtId="0" fontId="3" fillId="0" borderId="0" xfId="47" applyFill="1" applyAlignment="1" applyProtection="1">
      <alignment horizontal="center"/>
      <protection locked="0"/>
    </xf>
    <xf numFmtId="0" fontId="3" fillId="0" borderId="0" xfId="47" applyFont="1" applyFill="1" applyBorder="1" applyAlignment="1" applyProtection="1">
      <alignment/>
      <protection locked="0"/>
    </xf>
    <xf numFmtId="0" fontId="3" fillId="0" borderId="0" xfId="47" applyFont="1" applyFill="1" applyAlignment="1" applyProtection="1">
      <alignment/>
      <protection locked="0"/>
    </xf>
    <xf numFmtId="0" fontId="3" fillId="0" borderId="0" xfId="47" applyFont="1" applyFill="1" applyAlignment="1" applyProtection="1">
      <alignment horizontal="center"/>
      <protection locked="0"/>
    </xf>
    <xf numFmtId="0" fontId="3" fillId="0" borderId="0" xfId="47" applyFill="1" applyBorder="1" applyAlignment="1" applyProtection="1">
      <alignment/>
      <protection locked="0"/>
    </xf>
    <xf numFmtId="0" fontId="3" fillId="0" borderId="0" xfId="47" applyFill="1" applyAlignment="1" applyProtection="1">
      <alignment/>
      <protection locked="0"/>
    </xf>
    <xf numFmtId="0" fontId="4" fillId="0" borderId="0" xfId="47" applyFont="1" applyFill="1" applyProtection="1">
      <alignment/>
      <protection hidden="1"/>
    </xf>
    <xf numFmtId="0" fontId="5" fillId="0" borderId="0" xfId="47" applyFont="1" applyFill="1" applyAlignment="1" applyProtection="1">
      <alignment horizontal="center"/>
      <protection locked="0"/>
    </xf>
    <xf numFmtId="0" fontId="5" fillId="0" borderId="0" xfId="47" applyFont="1" applyFill="1" applyAlignment="1" applyProtection="1">
      <alignment horizontal="center"/>
      <protection hidden="1"/>
    </xf>
    <xf numFmtId="0" fontId="3" fillId="0" borderId="0" xfId="47" applyFill="1" applyProtection="1">
      <alignment/>
      <protection hidden="1"/>
    </xf>
    <xf numFmtId="194" fontId="0" fillId="0" borderId="12" xfId="0" applyNumberFormat="1" applyBorder="1" applyAlignment="1">
      <alignment horizontal="center" vertical="center" wrapText="1"/>
    </xf>
    <xf numFmtId="194" fontId="0" fillId="0" borderId="32" xfId="0" applyNumberFormat="1" applyBorder="1" applyAlignment="1">
      <alignment horizontal="center" vertical="center" wrapText="1"/>
    </xf>
    <xf numFmtId="194" fontId="0" fillId="0" borderId="15" xfId="0" applyNumberFormat="1" applyBorder="1" applyAlignment="1">
      <alignment horizontal="center" vertical="center" wrapText="1"/>
    </xf>
    <xf numFmtId="196" fontId="0" fillId="0" borderId="12" xfId="0" applyNumberFormat="1" applyBorder="1" applyAlignment="1">
      <alignment horizontal="center" vertical="center" wrapText="1"/>
    </xf>
    <xf numFmtId="0" fontId="15" fillId="0" borderId="0" xfId="47" applyFont="1" applyFill="1" applyAlignment="1" applyProtection="1">
      <alignment horizontal="center" vertical="center"/>
      <protection hidden="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8" fillId="33" borderId="19" xfId="47" applyFont="1" applyFill="1" applyBorder="1" applyAlignment="1" applyProtection="1">
      <alignment horizontal="center"/>
      <protection hidden="1"/>
    </xf>
    <xf numFmtId="0" fontId="8" fillId="33" borderId="11" xfId="47" applyFont="1" applyFill="1" applyBorder="1" applyAlignment="1" applyProtection="1">
      <alignment horizontal="center"/>
      <protection hidden="1"/>
    </xf>
    <xf numFmtId="0" fontId="8" fillId="33" borderId="12" xfId="47" applyFont="1" applyFill="1" applyBorder="1" applyAlignment="1" applyProtection="1">
      <alignment horizontal="center"/>
      <protection hidden="1"/>
    </xf>
    <xf numFmtId="0" fontId="8" fillId="33" borderId="11" xfId="47" applyFont="1" applyFill="1" applyBorder="1" applyAlignment="1" applyProtection="1">
      <alignment horizontal="center"/>
      <protection locked="0"/>
    </xf>
    <xf numFmtId="14" fontId="9" fillId="33" borderId="11" xfId="47" applyNumberFormat="1" applyFont="1" applyFill="1" applyBorder="1" applyAlignment="1" applyProtection="1">
      <alignment horizontal="center"/>
      <protection locked="0"/>
    </xf>
    <xf numFmtId="14" fontId="9" fillId="33" borderId="12" xfId="47" applyNumberFormat="1" applyFont="1" applyFill="1" applyBorder="1" applyAlignment="1" applyProtection="1">
      <alignment horizontal="center"/>
      <protection locked="0"/>
    </xf>
    <xf numFmtId="0" fontId="9" fillId="33" borderId="19" xfId="47" applyFont="1" applyFill="1" applyBorder="1" applyAlignment="1" applyProtection="1">
      <alignment horizontal="center"/>
      <protection hidden="1"/>
    </xf>
    <xf numFmtId="0" fontId="9" fillId="33" borderId="11" xfId="47" applyFont="1" applyFill="1" applyBorder="1" applyAlignment="1" applyProtection="1">
      <alignment horizontal="center"/>
      <protection hidden="1"/>
    </xf>
    <xf numFmtId="0" fontId="9" fillId="33" borderId="12" xfId="47" applyFont="1" applyFill="1" applyBorder="1" applyAlignment="1" applyProtection="1">
      <alignment horizontal="center"/>
      <protection hidden="1"/>
    </xf>
    <xf numFmtId="14" fontId="14" fillId="33" borderId="11" xfId="0" applyNumberFormat="1" applyFont="1" applyFill="1" applyBorder="1" applyAlignment="1">
      <alignment horizontal="center" vertical="center" wrapText="1"/>
    </xf>
    <xf numFmtId="14" fontId="14" fillId="33" borderId="12" xfId="0" applyNumberFormat="1" applyFont="1" applyFill="1" applyBorder="1" applyAlignment="1">
      <alignment horizontal="center" vertical="center" wrapText="1"/>
    </xf>
    <xf numFmtId="0" fontId="9" fillId="33" borderId="11" xfId="47" applyFont="1" applyFill="1" applyBorder="1" applyAlignment="1" applyProtection="1">
      <alignment horizontal="center"/>
      <protection locked="0"/>
    </xf>
    <xf numFmtId="0" fontId="9" fillId="33" borderId="12" xfId="47" applyFont="1" applyFill="1" applyBorder="1" applyAlignment="1" applyProtection="1">
      <alignment horizontal="center"/>
      <protection locked="0"/>
    </xf>
    <xf numFmtId="0" fontId="16" fillId="33" borderId="33" xfId="47" applyFont="1" applyFill="1" applyBorder="1" applyAlignment="1" applyProtection="1">
      <alignment horizontal="center"/>
      <protection hidden="1"/>
    </xf>
    <xf numFmtId="0" fontId="16" fillId="33" borderId="13" xfId="47" applyFont="1" applyFill="1" applyBorder="1" applyAlignment="1" applyProtection="1">
      <alignment horizontal="center"/>
      <protection hidden="1"/>
    </xf>
    <xf numFmtId="0" fontId="16" fillId="33" borderId="32" xfId="47" applyFont="1" applyFill="1" applyBorder="1" applyAlignment="1" applyProtection="1">
      <alignment horizontal="center"/>
      <protection hidden="1"/>
    </xf>
    <xf numFmtId="0" fontId="7" fillId="33" borderId="11" xfId="47" applyFont="1" applyFill="1" applyBorder="1" applyAlignment="1" applyProtection="1">
      <alignment horizontal="center"/>
      <protection locked="0"/>
    </xf>
    <xf numFmtId="0" fontId="7" fillId="33" borderId="12" xfId="47" applyFont="1" applyFill="1" applyBorder="1" applyAlignment="1" applyProtection="1">
      <alignment horizontal="center"/>
      <protection locked="0"/>
    </xf>
    <xf numFmtId="0" fontId="55" fillId="33" borderId="33" xfId="47" applyFont="1" applyFill="1" applyBorder="1" applyAlignment="1" applyProtection="1">
      <alignment horizontal="center"/>
      <protection hidden="1"/>
    </xf>
    <xf numFmtId="0" fontId="55" fillId="33" borderId="13" xfId="47" applyFont="1" applyFill="1" applyBorder="1" applyAlignment="1" applyProtection="1">
      <alignment horizontal="center"/>
      <protection hidden="1"/>
    </xf>
    <xf numFmtId="0" fontId="55" fillId="33" borderId="32" xfId="47" applyFont="1" applyFill="1" applyBorder="1" applyAlignment="1" applyProtection="1">
      <alignment horizontal="center"/>
      <protection hidden="1"/>
    </xf>
    <xf numFmtId="0" fontId="8" fillId="33" borderId="10" xfId="47" applyFont="1" applyFill="1" applyBorder="1" applyAlignment="1" applyProtection="1">
      <alignment horizontal="center"/>
      <protection hidden="1"/>
    </xf>
    <xf numFmtId="0" fontId="9" fillId="33" borderId="10" xfId="47" applyFont="1" applyFill="1" applyBorder="1" applyAlignment="1" applyProtection="1">
      <alignment horizontal="center"/>
      <protection hidden="1"/>
    </xf>
    <xf numFmtId="194" fontId="55" fillId="33" borderId="34" xfId="47" applyNumberFormat="1" applyFont="1" applyFill="1" applyBorder="1" applyAlignment="1" applyProtection="1">
      <alignment vertical="center"/>
      <protection hidden="1"/>
    </xf>
    <xf numFmtId="194" fontId="55" fillId="33" borderId="35" xfId="47" applyNumberFormat="1" applyFont="1" applyFill="1" applyBorder="1" applyAlignment="1" applyProtection="1">
      <alignment vertical="center"/>
      <protection hidden="1"/>
    </xf>
    <xf numFmtId="0" fontId="8" fillId="33" borderId="36" xfId="47" applyFont="1" applyFill="1" applyBorder="1" applyAlignment="1" applyProtection="1">
      <alignment horizontal="center" vertical="center" wrapText="1"/>
      <protection hidden="1"/>
    </xf>
    <xf numFmtId="0" fontId="10" fillId="33" borderId="37" xfId="47" applyFont="1" applyFill="1" applyBorder="1" applyAlignment="1" applyProtection="1">
      <alignment horizontal="center"/>
      <protection hidden="1"/>
    </xf>
    <xf numFmtId="0" fontId="55" fillId="33" borderId="38" xfId="47" applyFont="1" applyFill="1" applyBorder="1" applyAlignment="1" applyProtection="1">
      <alignment horizontal="center" vertical="center"/>
      <protection hidden="1"/>
    </xf>
    <xf numFmtId="0" fontId="10" fillId="33" borderId="39" xfId="47" applyFont="1" applyFill="1" applyBorder="1" applyAlignment="1" applyProtection="1">
      <alignment horizontal="center"/>
      <protection hidden="1"/>
    </xf>
    <xf numFmtId="0" fontId="10" fillId="33" borderId="40" xfId="47" applyFont="1" applyFill="1" applyBorder="1" applyAlignment="1" applyProtection="1">
      <alignment horizontal="center"/>
      <protection hidden="1"/>
    </xf>
    <xf numFmtId="0" fontId="8" fillId="33" borderId="41" xfId="47" applyFont="1" applyFill="1" applyBorder="1" applyAlignment="1" applyProtection="1">
      <alignment vertical="center" wrapText="1"/>
      <protection hidden="1"/>
    </xf>
    <xf numFmtId="0" fontId="11" fillId="33" borderId="39" xfId="47" applyFont="1" applyFill="1" applyBorder="1" applyAlignment="1" applyProtection="1">
      <alignment horizontal="center"/>
      <protection hidden="1"/>
    </xf>
    <xf numFmtId="0" fontId="11" fillId="33" borderId="40" xfId="47" applyFont="1" applyFill="1" applyBorder="1" applyAlignment="1" applyProtection="1">
      <alignment horizontal="center"/>
      <protection hidden="1"/>
    </xf>
    <xf numFmtId="0" fontId="11" fillId="33" borderId="37" xfId="47" applyFont="1" applyFill="1" applyBorder="1" applyAlignment="1" applyProtection="1">
      <alignment horizontal="center"/>
      <protection hidden="1"/>
    </xf>
    <xf numFmtId="0" fontId="8" fillId="33" borderId="36" xfId="47" applyFont="1" applyFill="1" applyBorder="1" applyAlignment="1" applyProtection="1">
      <alignment vertical="center" wrapText="1"/>
      <protection hidden="1"/>
    </xf>
    <xf numFmtId="0" fontId="9" fillId="33" borderId="42" xfId="47" applyFont="1" applyFill="1" applyBorder="1" applyAlignment="1" applyProtection="1">
      <alignment horizontal="center"/>
      <protection hidden="1"/>
    </xf>
    <xf numFmtId="0" fontId="9" fillId="33" borderId="43" xfId="47" applyFont="1" applyFill="1" applyBorder="1" applyAlignment="1" applyProtection="1">
      <alignment horizontal="center"/>
      <protection hidden="1"/>
    </xf>
    <xf numFmtId="0" fontId="9" fillId="33" borderId="44" xfId="47" applyFont="1" applyFill="1" applyBorder="1" applyAlignment="1" applyProtection="1">
      <alignment horizontal="center"/>
      <protection hidden="1"/>
    </xf>
    <xf numFmtId="0" fontId="9" fillId="33" borderId="45" xfId="47" applyFont="1" applyFill="1" applyBorder="1" applyAlignment="1" applyProtection="1">
      <alignment horizontal="center"/>
      <protection hidden="1"/>
    </xf>
    <xf numFmtId="0" fontId="9" fillId="33" borderId="40" xfId="47" applyFont="1" applyFill="1" applyBorder="1" applyAlignment="1" applyProtection="1">
      <alignment horizontal="center"/>
      <protection hidden="1"/>
    </xf>
    <xf numFmtId="0" fontId="9" fillId="33" borderId="37" xfId="47" applyFont="1" applyFill="1" applyBorder="1" applyAlignment="1" applyProtection="1">
      <alignment horizontal="center"/>
      <protection hidden="1"/>
    </xf>
    <xf numFmtId="0" fontId="11" fillId="33" borderId="46" xfId="47" applyFont="1" applyFill="1" applyBorder="1" applyAlignment="1" applyProtection="1">
      <alignment horizontal="center"/>
      <protection hidden="1"/>
    </xf>
    <xf numFmtId="0" fontId="11" fillId="33" borderId="47" xfId="47" applyFont="1" applyFill="1" applyBorder="1" applyAlignment="1" applyProtection="1">
      <alignment horizontal="center"/>
      <protection hidden="1"/>
    </xf>
    <xf numFmtId="0" fontId="11" fillId="33" borderId="48" xfId="47" applyFont="1" applyFill="1" applyBorder="1" applyAlignment="1" applyProtection="1">
      <alignment horizontal="center"/>
      <protection hidden="1"/>
    </xf>
    <xf numFmtId="14" fontId="14" fillId="0" borderId="0" xfId="0" applyNumberFormat="1" applyFont="1" applyAlignment="1">
      <alignment/>
    </xf>
    <xf numFmtId="0" fontId="8" fillId="33" borderId="11" xfId="47" applyFont="1" applyFill="1" applyBorder="1" applyAlignment="1" applyProtection="1">
      <alignment horizontal="center"/>
      <protection locked="0"/>
    </xf>
    <xf numFmtId="0" fontId="8" fillId="33" borderId="49" xfId="47" applyFont="1" applyFill="1" applyBorder="1" applyAlignment="1" applyProtection="1">
      <alignment horizontal="center"/>
      <protection hidden="1"/>
    </xf>
    <xf numFmtId="0" fontId="8" fillId="33" borderId="24" xfId="47" applyFont="1" applyFill="1" applyBorder="1" applyAlignment="1" applyProtection="1">
      <alignment horizontal="center"/>
      <protection hidden="1"/>
    </xf>
    <xf numFmtId="0" fontId="8" fillId="33" borderId="50" xfId="47" applyFont="1" applyFill="1" applyBorder="1" applyAlignment="1" applyProtection="1">
      <alignment horizontal="center"/>
      <protection hidden="1"/>
    </xf>
    <xf numFmtId="0" fontId="8" fillId="0" borderId="51" xfId="47" applyFont="1" applyFill="1" applyBorder="1" applyAlignment="1" applyProtection="1">
      <alignment horizontal="center" vertical="center"/>
      <protection/>
    </xf>
    <xf numFmtId="0" fontId="56" fillId="33" borderId="52" xfId="47" applyFont="1" applyFill="1" applyBorder="1" applyAlignment="1" applyProtection="1">
      <alignment horizontal="center"/>
      <protection locked="0"/>
    </xf>
    <xf numFmtId="0" fontId="56" fillId="33" borderId="53" xfId="47" applyFont="1" applyFill="1" applyBorder="1" applyAlignment="1" applyProtection="1">
      <alignment horizontal="center"/>
      <protection locked="0"/>
    </xf>
    <xf numFmtId="0" fontId="56" fillId="33" borderId="54" xfId="47" applyFont="1" applyFill="1" applyBorder="1" applyAlignment="1" applyProtection="1">
      <alignment horizontal="center"/>
      <protection locked="0"/>
    </xf>
    <xf numFmtId="0" fontId="56" fillId="33" borderId="55" xfId="47" applyFont="1" applyFill="1" applyBorder="1" applyAlignment="1" applyProtection="1">
      <alignment horizontal="center" wrapText="1"/>
      <protection locked="0"/>
    </xf>
    <xf numFmtId="0" fontId="56" fillId="33" borderId="51" xfId="47" applyFont="1" applyFill="1" applyBorder="1" applyAlignment="1" applyProtection="1">
      <alignment horizontal="center" wrapText="1"/>
      <protection locked="0"/>
    </xf>
    <xf numFmtId="0" fontId="56" fillId="33" borderId="38" xfId="47" applyFont="1" applyFill="1" applyBorder="1" applyAlignment="1" applyProtection="1">
      <alignment horizontal="center" wrapText="1"/>
      <protection locked="0"/>
    </xf>
    <xf numFmtId="0" fontId="8" fillId="33" borderId="52" xfId="47" applyFont="1" applyFill="1" applyBorder="1" applyAlignment="1" applyProtection="1">
      <alignment horizontal="center"/>
      <protection locked="0"/>
    </xf>
    <xf numFmtId="0" fontId="8" fillId="33" borderId="53" xfId="47" applyFont="1" applyFill="1" applyBorder="1" applyAlignment="1" applyProtection="1">
      <alignment horizontal="center"/>
      <protection locked="0"/>
    </xf>
    <xf numFmtId="0" fontId="8" fillId="33" borderId="54" xfId="47" applyFont="1" applyFill="1" applyBorder="1" applyAlignment="1" applyProtection="1">
      <alignment horizontal="center"/>
      <protection locked="0"/>
    </xf>
    <xf numFmtId="0" fontId="8" fillId="33" borderId="49" xfId="47" applyFont="1" applyFill="1" applyBorder="1" applyAlignment="1" applyProtection="1">
      <alignment horizontal="center" vertical="center" wrapText="1"/>
      <protection hidden="1"/>
    </xf>
    <xf numFmtId="0" fontId="8" fillId="33" borderId="10" xfId="47" applyFont="1" applyFill="1" applyBorder="1" applyAlignment="1" applyProtection="1">
      <alignment horizontal="center" vertical="center" wrapText="1"/>
      <protection hidden="1"/>
    </xf>
    <xf numFmtId="0" fontId="8" fillId="33" borderId="33" xfId="47" applyFont="1" applyFill="1" applyBorder="1" applyAlignment="1" applyProtection="1">
      <alignment horizontal="center" vertical="center" wrapText="1"/>
      <protection hidden="1"/>
    </xf>
    <xf numFmtId="0" fontId="8" fillId="33" borderId="50" xfId="47" applyFont="1" applyFill="1" applyBorder="1" applyAlignment="1" applyProtection="1">
      <alignment horizontal="center" vertical="center"/>
      <protection locked="0"/>
    </xf>
    <xf numFmtId="0" fontId="8" fillId="33" borderId="12" xfId="47" applyFont="1" applyFill="1" applyBorder="1" applyAlignment="1" applyProtection="1">
      <alignment horizontal="center" vertical="center"/>
      <protection locked="0"/>
    </xf>
    <xf numFmtId="194" fontId="55" fillId="33" borderId="34" xfId="47" applyNumberFormat="1" applyFont="1" applyFill="1" applyBorder="1" applyAlignment="1" applyProtection="1">
      <alignment horizontal="center" vertical="center"/>
      <protection hidden="1"/>
    </xf>
    <xf numFmtId="0" fontId="57" fillId="33" borderId="13" xfId="47" applyFont="1" applyFill="1" applyBorder="1" applyAlignment="1" applyProtection="1">
      <alignment horizontal="right"/>
      <protection locked="0"/>
    </xf>
    <xf numFmtId="0" fontId="57" fillId="33" borderId="32" xfId="47" applyFont="1" applyFill="1" applyBorder="1" applyAlignment="1" applyProtection="1">
      <alignment horizontal="right"/>
      <protection locked="0"/>
    </xf>
    <xf numFmtId="0" fontId="55" fillId="33" borderId="34" xfId="47" applyFont="1" applyFill="1" applyBorder="1" applyAlignment="1" applyProtection="1">
      <alignment horizontal="center" vertical="center"/>
      <protection hidden="1"/>
    </xf>
    <xf numFmtId="0" fontId="55" fillId="33" borderId="35" xfId="47" applyFont="1" applyFill="1" applyBorder="1" applyAlignment="1" applyProtection="1">
      <alignment horizontal="center" vertical="center"/>
      <protection hidden="1"/>
    </xf>
    <xf numFmtId="0" fontId="57" fillId="33" borderId="56" xfId="47" applyFont="1" applyFill="1" applyBorder="1" applyAlignment="1" applyProtection="1">
      <alignment horizontal="center" vertical="center"/>
      <protection hidden="1"/>
    </xf>
    <xf numFmtId="0" fontId="57" fillId="33" borderId="34" xfId="47" applyFont="1" applyFill="1" applyBorder="1" applyAlignment="1" applyProtection="1">
      <alignment horizontal="center" vertical="center"/>
      <protection hidden="1"/>
    </xf>
    <xf numFmtId="194" fontId="55" fillId="33" borderId="35" xfId="47" applyNumberFormat="1" applyFont="1" applyFill="1" applyBorder="1" applyAlignment="1" applyProtection="1">
      <alignment horizontal="center" vertical="center"/>
      <protection hidden="1"/>
    </xf>
    <xf numFmtId="0" fontId="8" fillId="33" borderId="24" xfId="47" applyFont="1" applyFill="1" applyBorder="1" applyAlignment="1" applyProtection="1">
      <alignment horizontal="center" vertical="center"/>
      <protection locked="0"/>
    </xf>
    <xf numFmtId="0" fontId="8" fillId="33" borderId="11" xfId="47" applyFont="1" applyFill="1" applyBorder="1" applyAlignment="1" applyProtection="1">
      <alignment horizontal="center" vertical="center"/>
      <protection locked="0"/>
    </xf>
    <xf numFmtId="0" fontId="8" fillId="33" borderId="24" xfId="47" applyFont="1" applyFill="1" applyBorder="1" applyAlignment="1" applyProtection="1">
      <alignment horizontal="center"/>
      <protection locked="0"/>
    </xf>
    <xf numFmtId="0" fontId="8" fillId="33" borderId="11" xfId="47" applyFont="1" applyFill="1" applyBorder="1" applyAlignment="1" applyProtection="1">
      <alignment horizontal="center"/>
      <protection locked="0"/>
    </xf>
    <xf numFmtId="0" fontId="8" fillId="33" borderId="57" xfId="47" applyFont="1" applyFill="1" applyBorder="1" applyAlignment="1" applyProtection="1">
      <alignment horizontal="center"/>
      <protection hidden="1"/>
    </xf>
    <xf numFmtId="0" fontId="8" fillId="0" borderId="53" xfId="47" applyFont="1" applyFill="1" applyBorder="1" applyAlignment="1" applyProtection="1">
      <alignment horizontal="center" vertical="center"/>
      <protection/>
    </xf>
    <xf numFmtId="0" fontId="58" fillId="33" borderId="13" xfId="47" applyFont="1" applyFill="1" applyBorder="1" applyAlignment="1" applyProtection="1">
      <alignment horizontal="right"/>
      <protection locked="0"/>
    </xf>
    <xf numFmtId="0" fontId="58" fillId="33" borderId="32" xfId="47" applyFont="1" applyFill="1" applyBorder="1" applyAlignment="1" applyProtection="1">
      <alignment horizontal="right"/>
      <protection locked="0"/>
    </xf>
    <xf numFmtId="194" fontId="55" fillId="33" borderId="58" xfId="47" applyNumberFormat="1" applyFont="1" applyFill="1" applyBorder="1" applyAlignment="1" applyProtection="1">
      <alignment horizontal="center" vertical="center"/>
      <protection hidden="1"/>
    </xf>
    <xf numFmtId="0" fontId="55" fillId="33" borderId="59" xfId="47" applyFont="1" applyFill="1" applyBorder="1" applyAlignment="1" applyProtection="1">
      <alignment horizontal="center" vertical="center"/>
      <protection hidden="1"/>
    </xf>
    <xf numFmtId="0" fontId="55" fillId="33" borderId="36" xfId="47" applyFont="1" applyFill="1" applyBorder="1" applyAlignment="1" applyProtection="1">
      <alignment horizontal="center" vertical="center"/>
      <protection hidden="1"/>
    </xf>
    <xf numFmtId="0" fontId="37" fillId="0" borderId="6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30" xfId="0" applyFont="1"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52" fillId="0" borderId="49"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62" xfId="0" applyFont="1" applyBorder="1" applyAlignment="1">
      <alignment horizontal="center" vertical="center" wrapText="1"/>
    </xf>
    <xf numFmtId="0" fontId="52" fillId="0" borderId="63" xfId="0" applyFont="1" applyBorder="1" applyAlignment="1">
      <alignment horizontal="center" vertical="center" wrapText="1"/>
    </xf>
    <xf numFmtId="2" fontId="52" fillId="0" borderId="62" xfId="0" applyNumberFormat="1" applyFont="1" applyBorder="1" applyAlignment="1">
      <alignment horizontal="center" vertical="center" wrapText="1"/>
    </xf>
    <xf numFmtId="2" fontId="52" fillId="0" borderId="63" xfId="0" applyNumberFormat="1" applyFont="1" applyBorder="1" applyAlignment="1">
      <alignment horizontal="center" vertical="center" wrapText="1"/>
    </xf>
    <xf numFmtId="0" fontId="0" fillId="0" borderId="64" xfId="0" applyBorder="1" applyAlignment="1">
      <alignment horizontal="center" vertical="center" wrapText="1"/>
    </xf>
    <xf numFmtId="0" fontId="0" fillId="0" borderId="27" xfId="0" applyBorder="1" applyAlignment="1">
      <alignment horizontal="center" vertical="center" wrapText="1"/>
    </xf>
    <xf numFmtId="194" fontId="52" fillId="0" borderId="13" xfId="0" applyNumberFormat="1" applyFont="1" applyBorder="1" applyAlignment="1">
      <alignment horizontal="center" vertical="center" wrapText="1"/>
    </xf>
    <xf numFmtId="194" fontId="52" fillId="0" borderId="32" xfId="0" applyNumberFormat="1" applyFont="1" applyBorder="1" applyAlignment="1">
      <alignment horizontal="center" vertical="center" wrapText="1"/>
    </xf>
    <xf numFmtId="0" fontId="54" fillId="0" borderId="41" xfId="0" applyFont="1" applyFill="1" applyBorder="1" applyAlignment="1">
      <alignment horizontal="center" vertical="center" wrapText="1"/>
    </xf>
    <xf numFmtId="194" fontId="54" fillId="0" borderId="41" xfId="0" applyNumberFormat="1" applyFont="1" applyBorder="1" applyAlignment="1">
      <alignment horizontal="center" vertical="center" wrapText="1"/>
    </xf>
    <xf numFmtId="0" fontId="0" fillId="0" borderId="65" xfId="0" applyBorder="1" applyAlignment="1">
      <alignment horizontal="center" vertical="center" wrapText="1"/>
    </xf>
    <xf numFmtId="0" fontId="52" fillId="0" borderId="3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2" xfId="0" applyFont="1" applyBorder="1" applyAlignment="1">
      <alignment horizontal="center" vertical="center" wrapText="1"/>
    </xf>
    <xf numFmtId="0" fontId="12" fillId="0" borderId="26" xfId="0" applyFont="1" applyBorder="1" applyAlignment="1">
      <alignment horizontal="left" vertical="center"/>
    </xf>
    <xf numFmtId="0" fontId="12" fillId="0" borderId="66" xfId="0" applyFont="1" applyBorder="1" applyAlignment="1">
      <alignment horizontal="left" vertical="center"/>
    </xf>
    <xf numFmtId="0" fontId="12" fillId="0" borderId="27" xfId="0" applyFont="1" applyBorder="1" applyAlignment="1">
      <alignment horizontal="lef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62" xfId="0" applyFont="1" applyBorder="1" applyAlignment="1">
      <alignment horizontal="center" vertical="center"/>
    </xf>
    <xf numFmtId="0" fontId="12" fillId="0" borderId="57" xfId="0" applyFont="1" applyBorder="1" applyAlignment="1">
      <alignment horizontal="center" vertical="center"/>
    </xf>
    <xf numFmtId="0" fontId="12" fillId="0" borderId="67"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43" xfId="0" applyFont="1" applyBorder="1" applyAlignment="1">
      <alignment horizontal="center" vertical="center" textRotation="90"/>
    </xf>
    <xf numFmtId="0" fontId="12" fillId="0" borderId="68" xfId="0" applyFont="1" applyBorder="1" applyAlignment="1">
      <alignment horizontal="center" vertical="center" textRotation="90"/>
    </xf>
    <xf numFmtId="0" fontId="12" fillId="0" borderId="69" xfId="0" applyFont="1" applyBorder="1" applyAlignment="1">
      <alignment horizontal="center" vertical="center" textRotation="90"/>
    </xf>
    <xf numFmtId="0" fontId="12" fillId="0" borderId="67" xfId="0" applyFont="1" applyBorder="1" applyAlignment="1">
      <alignment horizontal="center" vertical="center" textRotation="90"/>
    </xf>
    <xf numFmtId="0" fontId="12" fillId="0" borderId="70" xfId="0" applyFont="1" applyBorder="1" applyAlignment="1">
      <alignment horizontal="center" vertical="center" textRotation="90"/>
    </xf>
    <xf numFmtId="0" fontId="6" fillId="0" borderId="71" xfId="0" applyFont="1" applyBorder="1" applyAlignment="1">
      <alignment horizontal="center" vertical="center" textRotation="90"/>
    </xf>
    <xf numFmtId="0" fontId="6" fillId="0" borderId="20" xfId="0" applyFont="1" applyBorder="1" applyAlignment="1">
      <alignment horizontal="center" vertical="center" textRotation="90"/>
    </xf>
    <xf numFmtId="0" fontId="6" fillId="0" borderId="21" xfId="0" applyFont="1" applyBorder="1" applyAlignment="1">
      <alignment horizontal="center" vertical="center" textRotation="90"/>
    </xf>
    <xf numFmtId="0" fontId="12" fillId="0" borderId="43" xfId="0" applyFont="1" applyBorder="1" applyAlignment="1">
      <alignment horizontal="center" vertical="center"/>
    </xf>
    <xf numFmtId="0" fontId="12" fillId="0" borderId="14"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42"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Fill="1" applyBorder="1" applyAlignment="1">
      <alignment horizontal="left" vertical="center"/>
    </xf>
    <xf numFmtId="0" fontId="12" fillId="0" borderId="74" xfId="0" applyFont="1" applyBorder="1" applyAlignment="1">
      <alignment horizontal="center" vertical="center" textRotation="90"/>
    </xf>
    <xf numFmtId="0" fontId="12" fillId="0" borderId="75" xfId="0" applyFont="1" applyBorder="1" applyAlignment="1">
      <alignment horizontal="center" vertical="center" textRotation="90"/>
    </xf>
    <xf numFmtId="0" fontId="12" fillId="0" borderId="76" xfId="0" applyFont="1" applyBorder="1" applyAlignment="1">
      <alignment horizontal="center" vertical="center" textRotation="90"/>
    </xf>
    <xf numFmtId="0" fontId="12" fillId="0" borderId="77" xfId="0" applyFont="1" applyBorder="1" applyAlignment="1">
      <alignment horizontal="center" vertical="center" textRotation="90"/>
    </xf>
    <xf numFmtId="0" fontId="12" fillId="0" borderId="16" xfId="0" applyFont="1" applyBorder="1" applyAlignment="1">
      <alignment horizontal="center" vertical="center"/>
    </xf>
    <xf numFmtId="0" fontId="12" fillId="0" borderId="11" xfId="0" applyFont="1" applyFill="1" applyBorder="1" applyAlignment="1">
      <alignment horizontal="left" vertical="center"/>
    </xf>
    <xf numFmtId="0" fontId="12" fillId="0" borderId="13" xfId="0" applyFont="1" applyBorder="1" applyAlignment="1">
      <alignment horizontal="left" vertical="center" wrapText="1"/>
    </xf>
    <xf numFmtId="0" fontId="12" fillId="0" borderId="11" xfId="0" applyFont="1" applyBorder="1" applyAlignment="1">
      <alignment horizontal="left" vertical="center"/>
    </xf>
    <xf numFmtId="0" fontId="12" fillId="0" borderId="26" xfId="0" applyFont="1" applyBorder="1" applyAlignment="1">
      <alignment horizontal="left" vertical="center" wrapText="1"/>
    </xf>
    <xf numFmtId="0" fontId="12" fillId="0" borderId="66" xfId="0" applyFont="1" applyBorder="1" applyAlignment="1">
      <alignment horizontal="left" vertical="center" wrapText="1"/>
    </xf>
    <xf numFmtId="0" fontId="12" fillId="0" borderId="27" xfId="0" applyFont="1" applyBorder="1" applyAlignment="1">
      <alignment horizontal="left"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vertical="center" wrapText="1"/>
    </xf>
    <xf numFmtId="0" fontId="12" fillId="0" borderId="78" xfId="0" applyFont="1" applyBorder="1" applyAlignment="1">
      <alignment horizontal="center" vertical="center" textRotation="90"/>
    </xf>
    <xf numFmtId="0" fontId="12" fillId="0" borderId="79" xfId="0" applyFont="1" applyBorder="1" applyAlignment="1">
      <alignment horizontal="center" vertical="center" textRotation="90"/>
    </xf>
    <xf numFmtId="0" fontId="12" fillId="0" borderId="24" xfId="0" applyFont="1" applyBorder="1" applyAlignment="1">
      <alignment horizontal="left" vertical="center"/>
    </xf>
    <xf numFmtId="0" fontId="12" fillId="0" borderId="13" xfId="0" applyFont="1" applyBorder="1" applyAlignment="1">
      <alignment horizontal="left" vertical="center"/>
    </xf>
    <xf numFmtId="0" fontId="12" fillId="0" borderId="80" xfId="0" applyFont="1" applyBorder="1" applyAlignment="1">
      <alignment horizontal="center" vertical="center" textRotation="90"/>
    </xf>
    <xf numFmtId="0" fontId="12" fillId="0" borderId="81" xfId="0" applyFont="1" applyBorder="1" applyAlignment="1">
      <alignment horizontal="center" vertical="center" textRotation="90"/>
    </xf>
    <xf numFmtId="0" fontId="12" fillId="0" borderId="82" xfId="0" applyFont="1" applyBorder="1" applyAlignment="1">
      <alignment horizontal="right" vertical="center"/>
    </xf>
    <xf numFmtId="0" fontId="12" fillId="0" borderId="83" xfId="0" applyFont="1" applyBorder="1" applyAlignment="1">
      <alignment horizontal="right" vertical="center"/>
    </xf>
    <xf numFmtId="0" fontId="12" fillId="0" borderId="84" xfId="0" applyFont="1" applyBorder="1" applyAlignment="1">
      <alignment horizontal="right" vertical="center"/>
    </xf>
    <xf numFmtId="0" fontId="1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2" fillId="0" borderId="14" xfId="0" applyFont="1" applyBorder="1" applyAlignment="1">
      <alignment vertical="center"/>
    </xf>
    <xf numFmtId="0" fontId="12" fillId="0" borderId="85" xfId="0" applyFont="1" applyBorder="1" applyAlignment="1">
      <alignment horizontal="center" vertical="center" textRotation="90"/>
    </xf>
    <xf numFmtId="0" fontId="12" fillId="0" borderId="43" xfId="0" applyFont="1" applyBorder="1" applyAlignment="1">
      <alignment vertical="center" wrapText="1"/>
    </xf>
    <xf numFmtId="0" fontId="12" fillId="0" borderId="86" xfId="0" applyFont="1" applyBorder="1" applyAlignment="1">
      <alignment vertical="center" wrapText="1"/>
    </xf>
    <xf numFmtId="14" fontId="14" fillId="33" borderId="87" xfId="0" applyNumberFormat="1" applyFont="1" applyFill="1" applyBorder="1" applyAlignment="1">
      <alignment horizontal="center" vertical="center" wrapText="1"/>
    </xf>
    <xf numFmtId="14" fontId="14" fillId="0" borderId="11" xfId="0" applyNumberFormat="1" applyFont="1" applyBorder="1" applyAlignment="1">
      <alignment/>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Kopya (4) Ö1"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5"/>
  <sheetViews>
    <sheetView showGridLines="0" tabSelected="1" zoomScale="96" zoomScaleNormal="96" workbookViewId="0" topLeftCell="A1">
      <selection activeCell="C5" sqref="C5"/>
    </sheetView>
  </sheetViews>
  <sheetFormatPr defaultColWidth="8.00390625" defaultRowHeight="12.75"/>
  <cols>
    <col min="1" max="1" width="18.125" style="49" customWidth="1"/>
    <col min="2" max="2" width="5.875" style="47" customWidth="1"/>
    <col min="3" max="4" width="15.125" style="40" customWidth="1"/>
    <col min="5" max="7" width="6.875" style="49" customWidth="1"/>
    <col min="8" max="8" width="10.375" style="54" customWidth="1"/>
    <col min="9" max="10" width="8.00390625" style="39" customWidth="1"/>
    <col min="11" max="14" width="8.00390625" style="39" hidden="1" customWidth="1"/>
    <col min="15" max="17" width="8.00390625" style="39" customWidth="1"/>
    <col min="18" max="18" width="10.75390625" style="39" customWidth="1"/>
    <col min="19" max="16384" width="8.00390625" style="39" customWidth="1"/>
  </cols>
  <sheetData>
    <row r="1" spans="1:8" ht="24" customHeight="1" thickBot="1">
      <c r="A1" s="106" t="s">
        <v>72</v>
      </c>
      <c r="B1" s="106"/>
      <c r="C1" s="106"/>
      <c r="D1" s="106"/>
      <c r="E1" s="106"/>
      <c r="F1" s="106"/>
      <c r="G1" s="106"/>
      <c r="H1" s="106"/>
    </row>
    <row r="2" spans="1:8" ht="24" customHeight="1" thickBot="1">
      <c r="A2" s="134" t="s">
        <v>76</v>
      </c>
      <c r="B2" s="134"/>
      <c r="C2" s="134"/>
      <c r="D2" s="134"/>
      <c r="E2" s="134"/>
      <c r="F2" s="134"/>
      <c r="G2" s="134"/>
      <c r="H2" s="134"/>
    </row>
    <row r="3" spans="1:8" ht="15" customHeight="1">
      <c r="A3" s="116" t="s">
        <v>18</v>
      </c>
      <c r="B3" s="131"/>
      <c r="C3" s="129" t="s">
        <v>0</v>
      </c>
      <c r="D3" s="119" t="s">
        <v>1</v>
      </c>
      <c r="E3" s="133" t="s">
        <v>16</v>
      </c>
      <c r="F3" s="104"/>
      <c r="G3" s="105"/>
      <c r="H3" s="126" t="s">
        <v>5</v>
      </c>
    </row>
    <row r="4" spans="1:14" ht="15" customHeight="1">
      <c r="A4" s="117"/>
      <c r="B4" s="132"/>
      <c r="C4" s="130"/>
      <c r="D4" s="120"/>
      <c r="E4" s="57" t="s">
        <v>2</v>
      </c>
      <c r="F4" s="58" t="s">
        <v>3</v>
      </c>
      <c r="G4" s="59" t="s">
        <v>4</v>
      </c>
      <c r="H4" s="127"/>
      <c r="L4" s="40" t="s">
        <v>2</v>
      </c>
      <c r="M4" s="40" t="s">
        <v>2</v>
      </c>
      <c r="N4" s="40" t="s">
        <v>19</v>
      </c>
    </row>
    <row r="5" spans="1:14" ht="15" customHeight="1">
      <c r="A5" s="117"/>
      <c r="B5" s="60">
        <v>1</v>
      </c>
      <c r="C5" s="223"/>
      <c r="D5" s="223"/>
      <c r="E5" s="63">
        <f aca="true" t="shared" si="0" ref="E5:E12">IF(N5&lt;0,N5+30,N5)</f>
        <v>0</v>
      </c>
      <c r="F5" s="64">
        <f aca="true" t="shared" si="1" ref="F5:F12">DATEDIF(C5,D5,"ym")</f>
        <v>0</v>
      </c>
      <c r="G5" s="65">
        <f aca="true" t="shared" si="2" ref="G5:G12">DATEDIF(C5,D5,"y")</f>
        <v>0</v>
      </c>
      <c r="H5" s="124">
        <f>SUM('Süre Hesaplama'!E7+'Süre Hesaplama'!E8+'Süre Hesaplama'!E9+'Süre Hesaplama'!E10)</f>
        <v>0</v>
      </c>
      <c r="L5" s="40">
        <f aca="true" t="shared" si="3" ref="L5:M12">DAY(C5)</f>
        <v>0</v>
      </c>
      <c r="M5" s="40">
        <f t="shared" si="3"/>
        <v>0</v>
      </c>
      <c r="N5" s="40">
        <f aca="true" t="shared" si="4" ref="N5:N12">M5-L5</f>
        <v>0</v>
      </c>
    </row>
    <row r="6" spans="1:14" ht="15" customHeight="1">
      <c r="A6" s="117"/>
      <c r="B6" s="60">
        <v>2</v>
      </c>
      <c r="C6" s="223"/>
      <c r="D6" s="222"/>
      <c r="E6" s="63">
        <f t="shared" si="0"/>
        <v>0</v>
      </c>
      <c r="F6" s="64">
        <f t="shared" si="1"/>
        <v>0</v>
      </c>
      <c r="G6" s="65">
        <f t="shared" si="2"/>
        <v>0</v>
      </c>
      <c r="H6" s="124"/>
      <c r="L6" s="40">
        <f t="shared" si="3"/>
        <v>0</v>
      </c>
      <c r="M6" s="40">
        <f t="shared" si="3"/>
        <v>0</v>
      </c>
      <c r="N6" s="40">
        <f t="shared" si="4"/>
        <v>0</v>
      </c>
    </row>
    <row r="7" spans="1:14" ht="15" customHeight="1">
      <c r="A7" s="117"/>
      <c r="B7" s="60">
        <v>3</v>
      </c>
      <c r="C7" s="66"/>
      <c r="D7" s="67"/>
      <c r="E7" s="63">
        <f t="shared" si="0"/>
        <v>0</v>
      </c>
      <c r="F7" s="64">
        <f t="shared" si="1"/>
        <v>0</v>
      </c>
      <c r="G7" s="65">
        <f t="shared" si="2"/>
        <v>0</v>
      </c>
      <c r="H7" s="124"/>
      <c r="I7" s="41"/>
      <c r="J7" s="42"/>
      <c r="K7" s="42"/>
      <c r="L7" s="43">
        <f t="shared" si="3"/>
        <v>0</v>
      </c>
      <c r="M7" s="43">
        <f t="shared" si="3"/>
        <v>0</v>
      </c>
      <c r="N7" s="40">
        <f t="shared" si="4"/>
        <v>0</v>
      </c>
    </row>
    <row r="8" spans="1:14" ht="15" customHeight="1">
      <c r="A8" s="117"/>
      <c r="B8" s="60">
        <v>4</v>
      </c>
      <c r="C8" s="61"/>
      <c r="D8" s="62"/>
      <c r="E8" s="63">
        <f t="shared" si="0"/>
        <v>0</v>
      </c>
      <c r="F8" s="64">
        <f t="shared" si="1"/>
        <v>0</v>
      </c>
      <c r="G8" s="65">
        <f t="shared" si="2"/>
        <v>0</v>
      </c>
      <c r="H8" s="124"/>
      <c r="I8" s="41"/>
      <c r="J8" s="42"/>
      <c r="K8" s="42"/>
      <c r="L8" s="43">
        <f t="shared" si="3"/>
        <v>0</v>
      </c>
      <c r="M8" s="43">
        <f t="shared" si="3"/>
        <v>0</v>
      </c>
      <c r="N8" s="40">
        <f t="shared" si="4"/>
        <v>0</v>
      </c>
    </row>
    <row r="9" spans="1:14" ht="15" customHeight="1">
      <c r="A9" s="117"/>
      <c r="B9" s="102">
        <v>5</v>
      </c>
      <c r="C9" s="61"/>
      <c r="D9" s="62"/>
      <c r="E9" s="63">
        <f>IF(N9&lt;0,N9+30,N9)</f>
        <v>0</v>
      </c>
      <c r="F9" s="64">
        <f>DATEDIF(C9,D9,"ym")</f>
        <v>0</v>
      </c>
      <c r="G9" s="65">
        <f>DATEDIF(C9,D9,"y")</f>
        <v>0</v>
      </c>
      <c r="H9" s="124"/>
      <c r="I9" s="41"/>
      <c r="J9" s="42"/>
      <c r="K9" s="42"/>
      <c r="L9" s="43">
        <f>DAY(C9)</f>
        <v>0</v>
      </c>
      <c r="M9" s="43">
        <f>DAY(D9)</f>
        <v>0</v>
      </c>
      <c r="N9" s="40">
        <f>M9-L9</f>
        <v>0</v>
      </c>
    </row>
    <row r="10" spans="1:14" ht="15" customHeight="1">
      <c r="A10" s="117"/>
      <c r="B10" s="102">
        <v>6</v>
      </c>
      <c r="C10" s="61"/>
      <c r="D10" s="62"/>
      <c r="E10" s="63">
        <f>IF(N10&lt;0,N10+30,N10)</f>
        <v>0</v>
      </c>
      <c r="F10" s="64">
        <f>DATEDIF(C10,D10,"ym")</f>
        <v>0</v>
      </c>
      <c r="G10" s="65">
        <f>DATEDIF(C10,D10,"y")</f>
        <v>0</v>
      </c>
      <c r="H10" s="124"/>
      <c r="I10" s="41"/>
      <c r="J10" s="42"/>
      <c r="K10" s="42"/>
      <c r="L10" s="43">
        <f>DAY(C10)</f>
        <v>0</v>
      </c>
      <c r="M10" s="43">
        <f>DAY(D10)</f>
        <v>0</v>
      </c>
      <c r="N10" s="40">
        <f>M10-L10</f>
        <v>0</v>
      </c>
    </row>
    <row r="11" spans="1:14" ht="15" customHeight="1">
      <c r="A11" s="117"/>
      <c r="B11" s="102">
        <v>7</v>
      </c>
      <c r="C11" s="61"/>
      <c r="D11" s="62"/>
      <c r="E11" s="63">
        <f>IF(N11&lt;0,N11+30,N11)</f>
        <v>0</v>
      </c>
      <c r="F11" s="64">
        <f>DATEDIF(C11,D11,"ym")</f>
        <v>0</v>
      </c>
      <c r="G11" s="65">
        <f>DATEDIF(C11,D11,"y")</f>
        <v>0</v>
      </c>
      <c r="H11" s="124"/>
      <c r="I11" s="44"/>
      <c r="J11" s="45"/>
      <c r="K11" s="45"/>
      <c r="L11" s="40">
        <f t="shared" si="3"/>
        <v>0</v>
      </c>
      <c r="M11" s="40">
        <f t="shared" si="3"/>
        <v>0</v>
      </c>
      <c r="N11" s="40">
        <f t="shared" si="4"/>
        <v>0</v>
      </c>
    </row>
    <row r="12" spans="1:14" ht="15" customHeight="1">
      <c r="A12" s="117"/>
      <c r="B12" s="102">
        <v>8</v>
      </c>
      <c r="C12" s="61"/>
      <c r="D12" s="62"/>
      <c r="E12" s="63">
        <f t="shared" si="0"/>
        <v>0</v>
      </c>
      <c r="F12" s="64">
        <f t="shared" si="1"/>
        <v>0</v>
      </c>
      <c r="G12" s="65">
        <f t="shared" si="2"/>
        <v>0</v>
      </c>
      <c r="H12" s="124"/>
      <c r="I12" s="44"/>
      <c r="J12" s="45"/>
      <c r="K12" s="45"/>
      <c r="L12" s="40">
        <f t="shared" si="3"/>
        <v>0</v>
      </c>
      <c r="M12" s="40">
        <f t="shared" si="3"/>
        <v>0</v>
      </c>
      <c r="N12" s="40">
        <f t="shared" si="4"/>
        <v>0</v>
      </c>
    </row>
    <row r="13" spans="1:14" ht="18.75" customHeight="1" hidden="1">
      <c r="A13" s="117"/>
      <c r="B13" s="60"/>
      <c r="C13" s="68"/>
      <c r="D13" s="68"/>
      <c r="E13" s="63">
        <f>SUM(E5:E12)</f>
        <v>0</v>
      </c>
      <c r="F13" s="64">
        <f>SUM(F5:F12)</f>
        <v>0</v>
      </c>
      <c r="G13" s="65">
        <f>SUM(G5:G12)</f>
        <v>0</v>
      </c>
      <c r="H13" s="124"/>
      <c r="L13" s="40"/>
      <c r="M13" s="40"/>
      <c r="N13" s="40"/>
    </row>
    <row r="14" spans="1:14" ht="18.75" customHeight="1" hidden="1" thickBot="1">
      <c r="A14" s="117"/>
      <c r="B14" s="60"/>
      <c r="C14" s="68"/>
      <c r="D14" s="69"/>
      <c r="E14" s="63">
        <f>IF(E13&gt;=180,E13-180,IF(E13&gt;=150,E13-150,IF(E13&gt;=120,E13-120,IF(E13&gt;=90,E13-90,IF(E13&gt;=60,E13-60,IF(E13&gt;=30,E13-30,E13))))))</f>
        <v>0</v>
      </c>
      <c r="F14" s="64">
        <f>IF(E13&gt;=180,F13+6,IF(E13&gt;=150,F13+5,IF(E13&gt;=120,F13+4,IF(E13&gt;=90,F13+3,IF(E13&gt;=60,F13+2,IF(E13&gt;=30,F13+1,F13))))))</f>
        <v>0</v>
      </c>
      <c r="G14" s="65">
        <f>IF(F14&gt;=72,G13+6,IF(F14&gt;=60,G13+5,IF(F14&gt;=48,G13+4,IF(F14&gt;=36,G13+3,IF(F14&gt;=24,G13+2,IF(F14&gt;=12,G13+1,G13))))))</f>
        <v>0</v>
      </c>
      <c r="H14" s="124"/>
      <c r="L14" s="40"/>
      <c r="M14" s="40"/>
      <c r="N14" s="40"/>
    </row>
    <row r="15" spans="1:14" ht="21" thickBot="1">
      <c r="A15" s="118"/>
      <c r="B15" s="122" t="s">
        <v>71</v>
      </c>
      <c r="C15" s="122"/>
      <c r="D15" s="123"/>
      <c r="E15" s="70">
        <f>E14</f>
        <v>0</v>
      </c>
      <c r="F15" s="71">
        <f>IF(F14&gt;=72,F14-72,IF(F14&gt;=60,F14-60,IF(F14&gt;=48,F14-48,IF(F14&gt;=36,F14-36,IF(F14&gt;=24,F14-24,IF(F14&gt;=12,F14-12,F14))))))</f>
        <v>0</v>
      </c>
      <c r="G15" s="72">
        <f>G14</f>
        <v>0</v>
      </c>
      <c r="H15" s="125"/>
      <c r="L15" s="40"/>
      <c r="M15" s="40"/>
      <c r="N15" s="40"/>
    </row>
    <row r="16" spans="1:14" ht="15" customHeight="1">
      <c r="A16" s="116" t="s">
        <v>73</v>
      </c>
      <c r="B16" s="131"/>
      <c r="C16" s="129" t="s">
        <v>0</v>
      </c>
      <c r="D16" s="119" t="s">
        <v>1</v>
      </c>
      <c r="E16" s="133" t="s">
        <v>17</v>
      </c>
      <c r="F16" s="104"/>
      <c r="G16" s="105"/>
      <c r="H16" s="126" t="s">
        <v>5</v>
      </c>
      <c r="L16" s="40"/>
      <c r="M16" s="40"/>
      <c r="N16" s="40"/>
    </row>
    <row r="17" spans="1:14" ht="15" customHeight="1">
      <c r="A17" s="117"/>
      <c r="B17" s="132"/>
      <c r="C17" s="130"/>
      <c r="D17" s="120"/>
      <c r="E17" s="57" t="s">
        <v>2</v>
      </c>
      <c r="F17" s="58" t="s">
        <v>3</v>
      </c>
      <c r="G17" s="59" t="s">
        <v>4</v>
      </c>
      <c r="H17" s="127"/>
      <c r="L17" s="40"/>
      <c r="M17" s="40"/>
      <c r="N17" s="40"/>
    </row>
    <row r="18" spans="1:14" ht="15" customHeight="1">
      <c r="A18" s="117"/>
      <c r="B18" s="60">
        <v>1</v>
      </c>
      <c r="C18" s="61"/>
      <c r="D18" s="62"/>
      <c r="E18" s="63">
        <f aca="true" t="shared" si="5" ref="E18:E23">IF(N18&lt;0,N18+30,N18)</f>
        <v>0</v>
      </c>
      <c r="F18" s="64">
        <f aca="true" t="shared" si="6" ref="F18:F23">DATEDIF(C18,D18,"ym")</f>
        <v>0</v>
      </c>
      <c r="G18" s="65">
        <f aca="true" t="shared" si="7" ref="G18:G23">DATEDIF(C18,D18,"y")</f>
        <v>0</v>
      </c>
      <c r="H18" s="121">
        <f>SUM('Süre Hesaplama'!J7+'Süre Hesaplama'!J8+'Süre Hesaplama'!J9+'Süre Hesaplama'!J10)</f>
        <v>0</v>
      </c>
      <c r="L18" s="40">
        <f aca="true" t="shared" si="8" ref="L18:M23">DAY(C18)</f>
        <v>0</v>
      </c>
      <c r="M18" s="40">
        <f t="shared" si="8"/>
        <v>0</v>
      </c>
      <c r="N18" s="40">
        <f aca="true" t="shared" si="9" ref="N18:N23">M18-L18</f>
        <v>0</v>
      </c>
    </row>
    <row r="19" spans="1:14" ht="15" customHeight="1">
      <c r="A19" s="117"/>
      <c r="B19" s="60">
        <v>2</v>
      </c>
      <c r="C19" s="61"/>
      <c r="D19" s="62"/>
      <c r="E19" s="63">
        <f t="shared" si="5"/>
        <v>0</v>
      </c>
      <c r="F19" s="64">
        <f t="shared" si="6"/>
        <v>0</v>
      </c>
      <c r="G19" s="65">
        <f t="shared" si="7"/>
        <v>0</v>
      </c>
      <c r="H19" s="121"/>
      <c r="L19" s="40">
        <f t="shared" si="8"/>
        <v>0</v>
      </c>
      <c r="M19" s="40">
        <f t="shared" si="8"/>
        <v>0</v>
      </c>
      <c r="N19" s="40">
        <f t="shared" si="9"/>
        <v>0</v>
      </c>
    </row>
    <row r="20" spans="1:14" ht="15" customHeight="1">
      <c r="A20" s="117"/>
      <c r="B20" s="60">
        <v>3</v>
      </c>
      <c r="C20" s="61"/>
      <c r="D20" s="62"/>
      <c r="E20" s="63">
        <f t="shared" si="5"/>
        <v>0</v>
      </c>
      <c r="F20" s="64">
        <f t="shared" si="6"/>
        <v>0</v>
      </c>
      <c r="G20" s="65">
        <f t="shared" si="7"/>
        <v>0</v>
      </c>
      <c r="H20" s="121"/>
      <c r="L20" s="40">
        <f t="shared" si="8"/>
        <v>0</v>
      </c>
      <c r="M20" s="40">
        <f t="shared" si="8"/>
        <v>0</v>
      </c>
      <c r="N20" s="40">
        <f t="shared" si="9"/>
        <v>0</v>
      </c>
    </row>
    <row r="21" spans="1:14" ht="15" customHeight="1">
      <c r="A21" s="117"/>
      <c r="B21" s="60">
        <v>4</v>
      </c>
      <c r="C21" s="61"/>
      <c r="D21" s="62"/>
      <c r="E21" s="63">
        <f t="shared" si="5"/>
        <v>0</v>
      </c>
      <c r="F21" s="64">
        <f t="shared" si="6"/>
        <v>0</v>
      </c>
      <c r="G21" s="65">
        <f t="shared" si="7"/>
        <v>0</v>
      </c>
      <c r="H21" s="121"/>
      <c r="L21" s="40">
        <f t="shared" si="8"/>
        <v>0</v>
      </c>
      <c r="M21" s="40">
        <f t="shared" si="8"/>
        <v>0</v>
      </c>
      <c r="N21" s="40">
        <f t="shared" si="9"/>
        <v>0</v>
      </c>
    </row>
    <row r="22" spans="1:14" ht="15" customHeight="1">
      <c r="A22" s="117"/>
      <c r="B22" s="60">
        <v>5</v>
      </c>
      <c r="C22" s="61"/>
      <c r="D22" s="62"/>
      <c r="E22" s="63">
        <f t="shared" si="5"/>
        <v>0</v>
      </c>
      <c r="F22" s="64">
        <f t="shared" si="6"/>
        <v>0</v>
      </c>
      <c r="G22" s="65">
        <f t="shared" si="7"/>
        <v>0</v>
      </c>
      <c r="H22" s="121"/>
      <c r="L22" s="40">
        <f t="shared" si="8"/>
        <v>0</v>
      </c>
      <c r="M22" s="40">
        <f t="shared" si="8"/>
        <v>0</v>
      </c>
      <c r="N22" s="40">
        <f t="shared" si="9"/>
        <v>0</v>
      </c>
    </row>
    <row r="23" spans="1:14" ht="15" customHeight="1">
      <c r="A23" s="117"/>
      <c r="B23" s="60">
        <v>6</v>
      </c>
      <c r="C23" s="61"/>
      <c r="D23" s="62"/>
      <c r="E23" s="63">
        <f t="shared" si="5"/>
        <v>0</v>
      </c>
      <c r="F23" s="64">
        <f t="shared" si="6"/>
        <v>0</v>
      </c>
      <c r="G23" s="65">
        <f t="shared" si="7"/>
        <v>0</v>
      </c>
      <c r="H23" s="121"/>
      <c r="L23" s="40">
        <f t="shared" si="8"/>
        <v>0</v>
      </c>
      <c r="M23" s="40">
        <f t="shared" si="8"/>
        <v>0</v>
      </c>
      <c r="N23" s="40">
        <f t="shared" si="9"/>
        <v>0</v>
      </c>
    </row>
    <row r="24" spans="1:14" ht="18.75" customHeight="1" hidden="1">
      <c r="A24" s="117"/>
      <c r="B24" s="60"/>
      <c r="C24" s="73"/>
      <c r="D24" s="73"/>
      <c r="E24" s="63">
        <f>SUM(E18:E23)</f>
        <v>0</v>
      </c>
      <c r="F24" s="64">
        <f>SUM(F18:F23)</f>
        <v>0</v>
      </c>
      <c r="G24" s="65">
        <f>SUM(G18:G23)</f>
        <v>0</v>
      </c>
      <c r="H24" s="121"/>
      <c r="L24" s="40"/>
      <c r="M24" s="40"/>
      <c r="N24" s="40"/>
    </row>
    <row r="25" spans="1:14" ht="18.75" customHeight="1" hidden="1" thickBot="1">
      <c r="A25" s="117"/>
      <c r="B25" s="60"/>
      <c r="C25" s="73"/>
      <c r="D25" s="74"/>
      <c r="E25" s="63">
        <f>IF(E24&gt;=120,E24-120,IF(E24&gt;=90,E24-90,IF(E24&gt;=60,E24-60,IF(E24&gt;=30,E24-30,E24))))</f>
        <v>0</v>
      </c>
      <c r="F25" s="64">
        <f>IF(E24&gt;=120,F24+4,IF(E24&gt;=90,F24+3,IF(E24&gt;=60,F24+2,IF(E24&gt;=30,F24+1,F24))))</f>
        <v>0</v>
      </c>
      <c r="G25" s="65">
        <f>IF(F25&gt;=48,G24+4,IF(F25&gt;=36,G24+3,IF(F25&gt;=24,G24+2,IF(F25&gt;=12,G24+1,G24))))</f>
        <v>0</v>
      </c>
      <c r="H25" s="121"/>
      <c r="L25" s="40"/>
      <c r="M25" s="40"/>
      <c r="N25" s="40"/>
    </row>
    <row r="26" spans="1:14" ht="21" thickBot="1">
      <c r="A26" s="118"/>
      <c r="B26" s="122" t="s">
        <v>71</v>
      </c>
      <c r="C26" s="122"/>
      <c r="D26" s="123"/>
      <c r="E26" s="75">
        <f>E25</f>
        <v>0</v>
      </c>
      <c r="F26" s="76">
        <f>IF(F25&gt;=48,F25-48,IF(F25&gt;=36,F25-36,IF(F25&gt;=24,F25-24,IF(F25&gt;=12,F25-12,F25))))</f>
        <v>0</v>
      </c>
      <c r="G26" s="77">
        <f>G25</f>
        <v>0</v>
      </c>
      <c r="H26" s="128"/>
      <c r="L26" s="40"/>
      <c r="M26" s="40"/>
      <c r="N26" s="40"/>
    </row>
    <row r="27" spans="1:14" ht="15" customHeight="1">
      <c r="A27" s="116" t="s">
        <v>74</v>
      </c>
      <c r="B27" s="131"/>
      <c r="C27" s="129" t="s">
        <v>0</v>
      </c>
      <c r="D27" s="119" t="s">
        <v>1</v>
      </c>
      <c r="E27" s="103" t="s">
        <v>16</v>
      </c>
      <c r="F27" s="104"/>
      <c r="G27" s="105"/>
      <c r="H27" s="126" t="s">
        <v>5</v>
      </c>
      <c r="L27" s="40"/>
      <c r="M27" s="40"/>
      <c r="N27" s="40"/>
    </row>
    <row r="28" spans="1:14" ht="15" customHeight="1">
      <c r="A28" s="117"/>
      <c r="B28" s="132"/>
      <c r="C28" s="130"/>
      <c r="D28" s="120"/>
      <c r="E28" s="78" t="s">
        <v>2</v>
      </c>
      <c r="F28" s="58" t="s">
        <v>3</v>
      </c>
      <c r="G28" s="59" t="s">
        <v>4</v>
      </c>
      <c r="H28" s="127"/>
      <c r="L28" s="40"/>
      <c r="M28" s="40"/>
      <c r="N28" s="40"/>
    </row>
    <row r="29" spans="1:14" ht="15" customHeight="1">
      <c r="A29" s="117"/>
      <c r="B29" s="60">
        <v>1</v>
      </c>
      <c r="C29" s="61"/>
      <c r="D29" s="62"/>
      <c r="E29" s="79">
        <f aca="true" t="shared" si="10" ref="E29:E34">IF(N29&lt;0,N29+30,N29)</f>
        <v>0</v>
      </c>
      <c r="F29" s="64">
        <f aca="true" t="shared" si="11" ref="F29:F34">DATEDIF(C29,D29,"ym")</f>
        <v>0</v>
      </c>
      <c r="G29" s="65">
        <f aca="true" t="shared" si="12" ref="G29:G34">DATEDIF(C29,D29,"y")</f>
        <v>0</v>
      </c>
      <c r="H29" s="124">
        <f>SUM('Süre Hesaplama'!O7+'Süre Hesaplama'!O8+'Süre Hesaplama'!O9+'Süre Hesaplama'!O10)</f>
        <v>0</v>
      </c>
      <c r="L29" s="40">
        <f aca="true" t="shared" si="13" ref="L29:M34">DAY(C29)</f>
        <v>0</v>
      </c>
      <c r="M29" s="40">
        <f t="shared" si="13"/>
        <v>0</v>
      </c>
      <c r="N29" s="40">
        <f aca="true" t="shared" si="14" ref="N29:N34">M29-L29</f>
        <v>0</v>
      </c>
    </row>
    <row r="30" spans="1:14" ht="15" customHeight="1">
      <c r="A30" s="117"/>
      <c r="B30" s="60">
        <v>2</v>
      </c>
      <c r="C30" s="61"/>
      <c r="D30" s="62"/>
      <c r="E30" s="79">
        <f t="shared" si="10"/>
        <v>0</v>
      </c>
      <c r="F30" s="64">
        <f t="shared" si="11"/>
        <v>0</v>
      </c>
      <c r="G30" s="65">
        <f t="shared" si="12"/>
        <v>0</v>
      </c>
      <c r="H30" s="124"/>
      <c r="L30" s="40">
        <f t="shared" si="13"/>
        <v>0</v>
      </c>
      <c r="M30" s="40">
        <f t="shared" si="13"/>
        <v>0</v>
      </c>
      <c r="N30" s="40">
        <f t="shared" si="14"/>
        <v>0</v>
      </c>
    </row>
    <row r="31" spans="1:14" ht="15" customHeight="1">
      <c r="A31" s="117"/>
      <c r="B31" s="60">
        <v>3</v>
      </c>
      <c r="C31" s="61"/>
      <c r="D31" s="62"/>
      <c r="E31" s="79">
        <f t="shared" si="10"/>
        <v>0</v>
      </c>
      <c r="F31" s="64">
        <f t="shared" si="11"/>
        <v>0</v>
      </c>
      <c r="G31" s="65">
        <f t="shared" si="12"/>
        <v>0</v>
      </c>
      <c r="H31" s="124"/>
      <c r="L31" s="40">
        <f t="shared" si="13"/>
        <v>0</v>
      </c>
      <c r="M31" s="40">
        <f t="shared" si="13"/>
        <v>0</v>
      </c>
      <c r="N31" s="40">
        <f t="shared" si="14"/>
        <v>0</v>
      </c>
    </row>
    <row r="32" spans="1:14" ht="15" customHeight="1">
      <c r="A32" s="117"/>
      <c r="B32" s="60">
        <v>4</v>
      </c>
      <c r="C32" s="61"/>
      <c r="D32" s="62"/>
      <c r="E32" s="79">
        <f t="shared" si="10"/>
        <v>0</v>
      </c>
      <c r="F32" s="64">
        <f t="shared" si="11"/>
        <v>0</v>
      </c>
      <c r="G32" s="65">
        <f t="shared" si="12"/>
        <v>0</v>
      </c>
      <c r="H32" s="124"/>
      <c r="L32" s="40">
        <f t="shared" si="13"/>
        <v>0</v>
      </c>
      <c r="M32" s="40">
        <f t="shared" si="13"/>
        <v>0</v>
      </c>
      <c r="N32" s="40">
        <f t="shared" si="14"/>
        <v>0</v>
      </c>
    </row>
    <row r="33" spans="1:14" ht="15" customHeight="1">
      <c r="A33" s="117"/>
      <c r="B33" s="60">
        <v>5</v>
      </c>
      <c r="C33" s="61"/>
      <c r="D33" s="62"/>
      <c r="E33" s="79">
        <f t="shared" si="10"/>
        <v>0</v>
      </c>
      <c r="F33" s="64">
        <f t="shared" si="11"/>
        <v>0</v>
      </c>
      <c r="G33" s="65">
        <f t="shared" si="12"/>
        <v>0</v>
      </c>
      <c r="H33" s="124"/>
      <c r="L33" s="40">
        <f t="shared" si="13"/>
        <v>0</v>
      </c>
      <c r="M33" s="40">
        <f t="shared" si="13"/>
        <v>0</v>
      </c>
      <c r="N33" s="40">
        <f t="shared" si="14"/>
        <v>0</v>
      </c>
    </row>
    <row r="34" spans="1:14" ht="15" customHeight="1">
      <c r="A34" s="117"/>
      <c r="B34" s="60">
        <v>6</v>
      </c>
      <c r="C34" s="61"/>
      <c r="D34" s="62"/>
      <c r="E34" s="79">
        <f t="shared" si="10"/>
        <v>0</v>
      </c>
      <c r="F34" s="64">
        <f t="shared" si="11"/>
        <v>0</v>
      </c>
      <c r="G34" s="65">
        <f t="shared" si="12"/>
        <v>0</v>
      </c>
      <c r="H34" s="124"/>
      <c r="L34" s="40">
        <f t="shared" si="13"/>
        <v>0</v>
      </c>
      <c r="M34" s="40">
        <f t="shared" si="13"/>
        <v>0</v>
      </c>
      <c r="N34" s="40">
        <f t="shared" si="14"/>
        <v>0</v>
      </c>
    </row>
    <row r="35" spans="1:14" ht="18.75" customHeight="1" hidden="1">
      <c r="A35" s="117"/>
      <c r="B35" s="60"/>
      <c r="C35" s="73"/>
      <c r="D35" s="74"/>
      <c r="E35" s="79">
        <f>SUM(E29:E34)</f>
        <v>0</v>
      </c>
      <c r="F35" s="64">
        <f>SUM(F29:F34)</f>
        <v>0</v>
      </c>
      <c r="G35" s="65">
        <f>SUM(G29:G34)</f>
        <v>0</v>
      </c>
      <c r="H35" s="124"/>
      <c r="L35" s="40"/>
      <c r="M35" s="40"/>
      <c r="N35" s="40"/>
    </row>
    <row r="36" spans="1:14" ht="18.75" customHeight="1" hidden="1" thickBot="1">
      <c r="A36" s="117"/>
      <c r="B36" s="60"/>
      <c r="C36" s="73"/>
      <c r="D36" s="74"/>
      <c r="E36" s="79">
        <f>IF(E35&gt;=120,E35-120,IF(E35&gt;=90,E35-90,IF(E35&gt;=60,E35-60,IF(E35&gt;=30,E35-30,E35))))</f>
        <v>0</v>
      </c>
      <c r="F36" s="64">
        <f>IF(E35&gt;=120,F35+4,IF(E35&gt;=90,F35+3,IF(E35&gt;=60,F35+2,IF(E35&gt;=30,F35+1,F35))))</f>
        <v>0</v>
      </c>
      <c r="G36" s="65">
        <f>IF(F36&gt;=48,G35+4,IF(F36&gt;=36,G35+3,IF(F36&gt;=24,G35+2,IF(F36&gt;=12,G35+1,G35))))</f>
        <v>0</v>
      </c>
      <c r="H36" s="124"/>
      <c r="L36" s="40"/>
      <c r="M36" s="40"/>
      <c r="N36" s="40"/>
    </row>
    <row r="37" spans="1:14" ht="21" thickBot="1">
      <c r="A37" s="118"/>
      <c r="B37" s="122" t="s">
        <v>71</v>
      </c>
      <c r="C37" s="122"/>
      <c r="D37" s="123"/>
      <c r="E37" s="75">
        <f>E36</f>
        <v>0</v>
      </c>
      <c r="F37" s="76">
        <f>IF(F36&gt;=48,F36-48,IF(F36&gt;=36,F36-36,IF(F36&gt;=24,F36-24,IF(F36&gt;=12,F36-12,F36))))</f>
        <v>0</v>
      </c>
      <c r="G37" s="77">
        <f>G36</f>
        <v>0</v>
      </c>
      <c r="H37" s="125"/>
      <c r="L37" s="40"/>
      <c r="M37" s="40"/>
      <c r="N37" s="40"/>
    </row>
    <row r="38" spans="1:14" ht="15" customHeight="1">
      <c r="A38" s="116" t="s">
        <v>7</v>
      </c>
      <c r="B38" s="131"/>
      <c r="C38" s="129" t="s">
        <v>0</v>
      </c>
      <c r="D38" s="119" t="s">
        <v>1</v>
      </c>
      <c r="E38" s="103" t="s">
        <v>16</v>
      </c>
      <c r="F38" s="104"/>
      <c r="G38" s="105"/>
      <c r="H38" s="126" t="s">
        <v>5</v>
      </c>
      <c r="L38" s="40"/>
      <c r="M38" s="40"/>
      <c r="N38" s="40"/>
    </row>
    <row r="39" spans="1:14" ht="15" customHeight="1">
      <c r="A39" s="117"/>
      <c r="B39" s="132"/>
      <c r="C39" s="130"/>
      <c r="D39" s="120"/>
      <c r="E39" s="78" t="s">
        <v>2</v>
      </c>
      <c r="F39" s="58" t="s">
        <v>3</v>
      </c>
      <c r="G39" s="59" t="s">
        <v>4</v>
      </c>
      <c r="H39" s="127"/>
      <c r="L39" s="40"/>
      <c r="M39" s="40"/>
      <c r="N39" s="40"/>
    </row>
    <row r="40" spans="1:14" ht="15" customHeight="1">
      <c r="A40" s="117"/>
      <c r="B40" s="60">
        <v>1</v>
      </c>
      <c r="C40" s="101"/>
      <c r="D40" s="101"/>
      <c r="E40" s="79">
        <f aca="true" t="shared" si="15" ref="E40:E45">IF(N40&lt;0,N40+30,N40)</f>
        <v>0</v>
      </c>
      <c r="F40" s="64">
        <f aca="true" t="shared" si="16" ref="F40:F45">DATEDIF(C40,D40,"ym")</f>
        <v>0</v>
      </c>
      <c r="G40" s="65">
        <f aca="true" t="shared" si="17" ref="G40:G45">DATEDIF(C40,D40,"y")</f>
        <v>0</v>
      </c>
      <c r="H40" s="121">
        <f>SUM('Süre Hesaplama'!T7+'Süre Hesaplama'!T8+'Süre Hesaplama'!T9+'Süre Hesaplama'!T10)</f>
        <v>0</v>
      </c>
      <c r="L40" s="40">
        <f aca="true" t="shared" si="18" ref="L40:M45">DAY(C40)</f>
        <v>0</v>
      </c>
      <c r="M40" s="40">
        <f t="shared" si="18"/>
        <v>0</v>
      </c>
      <c r="N40" s="40">
        <f aca="true" t="shared" si="19" ref="N40:N45">M40-L40</f>
        <v>0</v>
      </c>
    </row>
    <row r="41" spans="1:14" ht="15" customHeight="1">
      <c r="A41" s="117"/>
      <c r="B41" s="60">
        <v>2</v>
      </c>
      <c r="C41" s="61"/>
      <c r="D41" s="62"/>
      <c r="E41" s="79">
        <f t="shared" si="15"/>
        <v>0</v>
      </c>
      <c r="F41" s="64">
        <f t="shared" si="16"/>
        <v>0</v>
      </c>
      <c r="G41" s="65">
        <f t="shared" si="17"/>
        <v>0</v>
      </c>
      <c r="H41" s="121"/>
      <c r="L41" s="40">
        <f t="shared" si="18"/>
        <v>0</v>
      </c>
      <c r="M41" s="40">
        <f t="shared" si="18"/>
        <v>0</v>
      </c>
      <c r="N41" s="40">
        <f t="shared" si="19"/>
        <v>0</v>
      </c>
    </row>
    <row r="42" spans="1:14" ht="15" customHeight="1">
      <c r="A42" s="117"/>
      <c r="B42" s="60">
        <v>3</v>
      </c>
      <c r="C42" s="61"/>
      <c r="D42" s="62"/>
      <c r="E42" s="79">
        <f t="shared" si="15"/>
        <v>0</v>
      </c>
      <c r="F42" s="64">
        <f t="shared" si="16"/>
        <v>0</v>
      </c>
      <c r="G42" s="65">
        <f t="shared" si="17"/>
        <v>0</v>
      </c>
      <c r="H42" s="121"/>
      <c r="L42" s="40">
        <f t="shared" si="18"/>
        <v>0</v>
      </c>
      <c r="M42" s="40">
        <f t="shared" si="18"/>
        <v>0</v>
      </c>
      <c r="N42" s="40">
        <f t="shared" si="19"/>
        <v>0</v>
      </c>
    </row>
    <row r="43" spans="1:14" ht="15" customHeight="1">
      <c r="A43" s="117"/>
      <c r="B43" s="60">
        <v>4</v>
      </c>
      <c r="C43" s="61"/>
      <c r="D43" s="62"/>
      <c r="E43" s="79">
        <f t="shared" si="15"/>
        <v>0</v>
      </c>
      <c r="F43" s="64">
        <f t="shared" si="16"/>
        <v>0</v>
      </c>
      <c r="G43" s="65">
        <f t="shared" si="17"/>
        <v>0</v>
      </c>
      <c r="H43" s="121"/>
      <c r="L43" s="40">
        <f t="shared" si="18"/>
        <v>0</v>
      </c>
      <c r="M43" s="40">
        <f t="shared" si="18"/>
        <v>0</v>
      </c>
      <c r="N43" s="40">
        <f t="shared" si="19"/>
        <v>0</v>
      </c>
    </row>
    <row r="44" spans="1:14" ht="15" customHeight="1">
      <c r="A44" s="117"/>
      <c r="B44" s="60">
        <v>5</v>
      </c>
      <c r="C44" s="61"/>
      <c r="D44" s="62"/>
      <c r="E44" s="79">
        <f t="shared" si="15"/>
        <v>0</v>
      </c>
      <c r="F44" s="64">
        <f t="shared" si="16"/>
        <v>0</v>
      </c>
      <c r="G44" s="65">
        <f t="shared" si="17"/>
        <v>0</v>
      </c>
      <c r="H44" s="121"/>
      <c r="L44" s="40">
        <f t="shared" si="18"/>
        <v>0</v>
      </c>
      <c r="M44" s="40">
        <f t="shared" si="18"/>
        <v>0</v>
      </c>
      <c r="N44" s="40">
        <f t="shared" si="19"/>
        <v>0</v>
      </c>
    </row>
    <row r="45" spans="1:14" ht="15" customHeight="1">
      <c r="A45" s="117"/>
      <c r="B45" s="60">
        <v>6</v>
      </c>
      <c r="C45" s="61"/>
      <c r="D45" s="62"/>
      <c r="E45" s="79">
        <f t="shared" si="15"/>
        <v>0</v>
      </c>
      <c r="F45" s="64">
        <f t="shared" si="16"/>
        <v>0</v>
      </c>
      <c r="G45" s="65">
        <f t="shared" si="17"/>
        <v>0</v>
      </c>
      <c r="H45" s="121"/>
      <c r="L45" s="40">
        <f t="shared" si="18"/>
        <v>0</v>
      </c>
      <c r="M45" s="40">
        <f t="shared" si="18"/>
        <v>0</v>
      </c>
      <c r="N45" s="40">
        <f t="shared" si="19"/>
        <v>0</v>
      </c>
    </row>
    <row r="46" spans="1:14" ht="18.75" customHeight="1" hidden="1">
      <c r="A46" s="117"/>
      <c r="B46" s="60"/>
      <c r="C46" s="73"/>
      <c r="D46" s="74"/>
      <c r="E46" s="79">
        <f>SUM(E40:E45)</f>
        <v>0</v>
      </c>
      <c r="F46" s="64">
        <f>SUM(F40:F45)</f>
        <v>0</v>
      </c>
      <c r="G46" s="65">
        <f>SUM(G40:G45)</f>
        <v>0</v>
      </c>
      <c r="H46" s="80"/>
      <c r="L46" s="40"/>
      <c r="M46" s="40"/>
      <c r="N46" s="40"/>
    </row>
    <row r="47" spans="1:14" ht="18.75" customHeight="1" hidden="1" thickBot="1">
      <c r="A47" s="117"/>
      <c r="B47" s="60"/>
      <c r="C47" s="73"/>
      <c r="D47" s="74"/>
      <c r="E47" s="79">
        <f>IF(E46&gt;=120,E46-120,IF(E46&gt;=90,E46-90,IF(E46&gt;=60,E46-60,IF(E46&gt;=30,E46-30,E46))))</f>
        <v>0</v>
      </c>
      <c r="F47" s="64">
        <f>IF(E46&gt;=120,F46+4,IF(E46&gt;=90,F46+3,IF(E46&gt;=60,F46+2,IF(E46&gt;=30,F46+1,F46))))</f>
        <v>0</v>
      </c>
      <c r="G47" s="65">
        <f>IF(F47&gt;=48,G46+4,IF(F47&gt;=36,G46+3,IF(F47&gt;=24,G46+2,IF(F47&gt;=12,G46+1,G46))))</f>
        <v>0</v>
      </c>
      <c r="H47" s="80"/>
      <c r="L47" s="40"/>
      <c r="M47" s="40"/>
      <c r="N47" s="40"/>
    </row>
    <row r="48" spans="1:14" ht="21" thickBot="1">
      <c r="A48" s="118"/>
      <c r="B48" s="135" t="s">
        <v>75</v>
      </c>
      <c r="C48" s="135"/>
      <c r="D48" s="136"/>
      <c r="E48" s="75">
        <f>E47</f>
        <v>0</v>
      </c>
      <c r="F48" s="76">
        <f>IF(F47&gt;=48,F47-48,IF(F47&gt;=36,F47-36,IF(F47&gt;=24,F47-24,IF(F47&gt;=12,F47-12,F47))))</f>
        <v>0</v>
      </c>
      <c r="G48" s="77">
        <f>G47</f>
        <v>0</v>
      </c>
      <c r="H48" s="81"/>
      <c r="L48" s="40"/>
      <c r="M48" s="40"/>
      <c r="N48" s="40"/>
    </row>
    <row r="49" spans="1:14" ht="21" hidden="1" thickBot="1">
      <c r="A49" s="82"/>
      <c r="B49" s="113" t="s">
        <v>22</v>
      </c>
      <c r="C49" s="114"/>
      <c r="D49" s="115"/>
      <c r="E49" s="63">
        <f>E48+E37+E26+E15</f>
        <v>0</v>
      </c>
      <c r="F49" s="63">
        <f>F48+F37+F26+F15</f>
        <v>0</v>
      </c>
      <c r="G49" s="83">
        <f>G15+G26+G37+G48</f>
        <v>0</v>
      </c>
      <c r="H49" s="84"/>
      <c r="L49" s="40"/>
      <c r="M49" s="40"/>
      <c r="N49" s="40"/>
    </row>
    <row r="50" spans="1:14" ht="21" hidden="1" thickBot="1">
      <c r="A50" s="82"/>
      <c r="B50" s="113" t="s">
        <v>22</v>
      </c>
      <c r="C50" s="114"/>
      <c r="D50" s="115"/>
      <c r="E50" s="85">
        <f>IF(E49&gt;=120,E49-120,IF(E49&gt;=90,E49-90,IF(E49&gt;=60,E49-60,IF(E49&gt;=30,E49-30,E49))))</f>
        <v>0</v>
      </c>
      <c r="F50" s="86">
        <f>IF(E49&gt;=120,F49+4,IF(E49&gt;=90,F49+3,IF(E49&gt;=60,F49+2,IF(E49&gt;=30,F49+1,F49))))</f>
        <v>0</v>
      </c>
      <c r="G50" s="83">
        <f>IF(F50&gt;=48,G49+4,IF(F50&gt;=36,G49+3,IF(F50&gt;=24,G49+2,IF(F50&gt;=12,G49+1,G49))))</f>
        <v>0</v>
      </c>
      <c r="H50" s="84"/>
      <c r="L50" s="40"/>
      <c r="M50" s="40"/>
      <c r="N50" s="40"/>
    </row>
    <row r="51" spans="1:8" ht="22.5" customHeight="1" thickBot="1">
      <c r="A51" s="87"/>
      <c r="B51" s="107" t="s">
        <v>20</v>
      </c>
      <c r="C51" s="108"/>
      <c r="D51" s="109"/>
      <c r="E51" s="88">
        <f>E50</f>
        <v>0</v>
      </c>
      <c r="F51" s="89">
        <f>IF(F50&gt;=48,F50-48,IF(F50&gt;=36,F50-36,IF(F50&gt;=24,F50-24,IF(F50&gt;=12,F50-12,F50))))</f>
        <v>0</v>
      </c>
      <c r="G51" s="90">
        <f>G50</f>
        <v>0</v>
      </c>
      <c r="H51" s="137">
        <f>H5+H18+H29+H40</f>
        <v>0</v>
      </c>
    </row>
    <row r="52" spans="1:8" ht="22.5" customHeight="1" hidden="1" thickBot="1">
      <c r="A52" s="91"/>
      <c r="B52" s="107" t="s">
        <v>23</v>
      </c>
      <c r="C52" s="108"/>
      <c r="D52" s="109"/>
      <c r="E52" s="92">
        <f>E48+E37+E26</f>
        <v>0</v>
      </c>
      <c r="F52" s="93">
        <f>F48+F37+F26</f>
        <v>0</v>
      </c>
      <c r="G52" s="94">
        <f>G26+G37+G48</f>
        <v>0</v>
      </c>
      <c r="H52" s="138"/>
    </row>
    <row r="53" spans="1:8" ht="22.5" customHeight="1" hidden="1" thickBot="1">
      <c r="A53" s="91"/>
      <c r="B53" s="107" t="s">
        <v>23</v>
      </c>
      <c r="C53" s="108"/>
      <c r="D53" s="109"/>
      <c r="E53" s="95">
        <f>IF(E52&gt;=120,E52-120,IF(E52&gt;=90,E52-90,IF(E52&gt;=60,E52-60,IF(E52&gt;=30,E52-30,E52))))</f>
        <v>0</v>
      </c>
      <c r="F53" s="96">
        <f>IF(E52&gt;=120,F52+4,IF(E52&gt;=90,F52+3,IF(E52&gt;=60,F52+2,IF(E52&gt;=30,F52+1,F52))))</f>
        <v>0</v>
      </c>
      <c r="G53" s="97">
        <f>IF(F53&gt;=48,G52+4,IF(F53&gt;=36,G52+3,IF(F53&gt;=24,G52+2,IF(F53&gt;=12,G52+1,G52))))</f>
        <v>0</v>
      </c>
      <c r="H53" s="138"/>
    </row>
    <row r="54" spans="1:8" ht="29.25" customHeight="1" thickBot="1">
      <c r="A54" s="91"/>
      <c r="B54" s="110" t="s">
        <v>21</v>
      </c>
      <c r="C54" s="111"/>
      <c r="D54" s="112"/>
      <c r="E54" s="98">
        <f>E53</f>
        <v>0</v>
      </c>
      <c r="F54" s="99">
        <f>IF(F53&gt;=48,F53-48,IF(F53&gt;=36,F53-36,IF(F53&gt;=24,F53-24,IF(F53&gt;=12,F53-12,F53))))</f>
        <v>0</v>
      </c>
      <c r="G54" s="100">
        <f>G53</f>
        <v>0</v>
      </c>
      <c r="H54" s="139"/>
    </row>
    <row r="55" spans="1:7" ht="12.75">
      <c r="A55" s="46"/>
      <c r="E55" s="48"/>
      <c r="F55" s="48"/>
      <c r="G55" s="48"/>
    </row>
  </sheetData>
  <sheetProtection/>
  <mergeCells count="41">
    <mergeCell ref="H51:H54"/>
    <mergeCell ref="A27:A37"/>
    <mergeCell ref="C3:C4"/>
    <mergeCell ref="D3:D4"/>
    <mergeCell ref="B37:D37"/>
    <mergeCell ref="A16:A26"/>
    <mergeCell ref="B38:B39"/>
    <mergeCell ref="B26:D26"/>
    <mergeCell ref="H38:H39"/>
    <mergeCell ref="A38:A48"/>
    <mergeCell ref="E3:G3"/>
    <mergeCell ref="B48:D48"/>
    <mergeCell ref="B3:B4"/>
    <mergeCell ref="D16:D17"/>
    <mergeCell ref="B16:B17"/>
    <mergeCell ref="E16:G16"/>
    <mergeCell ref="C27:C28"/>
    <mergeCell ref="H3:H4"/>
    <mergeCell ref="A2:H2"/>
    <mergeCell ref="H27:H28"/>
    <mergeCell ref="H29:H37"/>
    <mergeCell ref="D38:D39"/>
    <mergeCell ref="H40:H45"/>
    <mergeCell ref="B15:D15"/>
    <mergeCell ref="H5:H15"/>
    <mergeCell ref="H16:H17"/>
    <mergeCell ref="H18:H26"/>
    <mergeCell ref="C38:C39"/>
    <mergeCell ref="B27:B28"/>
    <mergeCell ref="E38:G38"/>
    <mergeCell ref="C16:C17"/>
    <mergeCell ref="E27:G27"/>
    <mergeCell ref="A1:H1"/>
    <mergeCell ref="B51:D51"/>
    <mergeCell ref="B54:D54"/>
    <mergeCell ref="B49:D49"/>
    <mergeCell ref="B50:D50"/>
    <mergeCell ref="B52:D52"/>
    <mergeCell ref="B53:D53"/>
    <mergeCell ref="A3:A15"/>
    <mergeCell ref="D27:D28"/>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T15"/>
  <sheetViews>
    <sheetView zoomScalePageLayoutView="0" workbookViewId="0" topLeftCell="A1">
      <selection activeCell="S7" sqref="S7"/>
    </sheetView>
  </sheetViews>
  <sheetFormatPr defaultColWidth="9.00390625" defaultRowHeight="12.75"/>
  <cols>
    <col min="1" max="1" width="4.00390625" style="1" customWidth="1"/>
    <col min="2" max="2" width="16.625" style="1" customWidth="1"/>
    <col min="3" max="3" width="5.75390625" style="1" customWidth="1"/>
    <col min="4" max="5" width="7.125" style="1" customWidth="1"/>
    <col min="6" max="6" width="4.00390625" style="1" customWidth="1"/>
    <col min="7" max="7" width="16.625" style="1" customWidth="1"/>
    <col min="8" max="8" width="5.75390625" style="1" customWidth="1"/>
    <col min="9" max="10" width="7.125" style="1" customWidth="1"/>
    <col min="11" max="11" width="4.00390625" style="1" customWidth="1"/>
    <col min="12" max="12" width="16.625" style="1" customWidth="1"/>
    <col min="13" max="13" width="5.75390625" style="1" customWidth="1"/>
    <col min="14" max="14" width="7.625" style="1" bestFit="1" customWidth="1"/>
    <col min="15" max="15" width="7.125" style="1" customWidth="1"/>
    <col min="16" max="16" width="4.00390625" style="1" customWidth="1"/>
    <col min="17" max="17" width="16.625" style="1" customWidth="1"/>
    <col min="18" max="18" width="5.75390625" style="1" customWidth="1"/>
    <col min="19" max="20" width="7.125" style="1" customWidth="1"/>
    <col min="21" max="16384" width="9.125" style="1" customWidth="1"/>
  </cols>
  <sheetData>
    <row r="2" spans="3:20" ht="13.5" thickBot="1">
      <c r="C2" s="2"/>
      <c r="D2" s="2"/>
      <c r="E2" s="2"/>
      <c r="F2" s="2"/>
      <c r="G2" s="2"/>
      <c r="H2" s="2"/>
      <c r="I2" s="2"/>
      <c r="J2" s="2"/>
      <c r="K2" s="2"/>
      <c r="L2" s="2"/>
      <c r="M2" s="2"/>
      <c r="N2" s="2"/>
      <c r="O2" s="2"/>
      <c r="P2" s="2"/>
      <c r="Q2" s="2"/>
      <c r="R2" s="2"/>
      <c r="S2" s="2"/>
      <c r="T2" s="2"/>
    </row>
    <row r="3" spans="2:20" ht="27" customHeight="1">
      <c r="B3" s="146" t="s">
        <v>24</v>
      </c>
      <c r="C3" s="147"/>
      <c r="D3" s="147">
        <v>0.36</v>
      </c>
      <c r="E3" s="148"/>
      <c r="F3" s="3"/>
      <c r="G3" s="146" t="s">
        <v>25</v>
      </c>
      <c r="H3" s="147"/>
      <c r="I3" s="149">
        <v>0.48</v>
      </c>
      <c r="J3" s="150"/>
      <c r="K3" s="3"/>
      <c r="L3" s="146" t="s">
        <v>26</v>
      </c>
      <c r="M3" s="147"/>
      <c r="N3" s="151">
        <v>0.6</v>
      </c>
      <c r="O3" s="152"/>
      <c r="P3" s="3"/>
      <c r="Q3" s="146" t="s">
        <v>27</v>
      </c>
      <c r="R3" s="147"/>
      <c r="S3" s="149">
        <v>0.72</v>
      </c>
      <c r="T3" s="150"/>
    </row>
    <row r="4" spans="2:20" ht="27" customHeight="1">
      <c r="B4" s="140" t="s">
        <v>6</v>
      </c>
      <c r="C4" s="141"/>
      <c r="D4" s="7" t="s">
        <v>9</v>
      </c>
      <c r="E4" s="12" t="s">
        <v>8</v>
      </c>
      <c r="F4" s="3"/>
      <c r="G4" s="140" t="s">
        <v>6</v>
      </c>
      <c r="H4" s="141"/>
      <c r="I4" s="7" t="s">
        <v>9</v>
      </c>
      <c r="J4" s="12" t="s">
        <v>8</v>
      </c>
      <c r="K4" s="3"/>
      <c r="L4" s="140" t="s">
        <v>6</v>
      </c>
      <c r="M4" s="141"/>
      <c r="N4" s="7" t="s">
        <v>9</v>
      </c>
      <c r="O4" s="12" t="s">
        <v>8</v>
      </c>
      <c r="P4" s="3"/>
      <c r="Q4" s="140" t="s">
        <v>6</v>
      </c>
      <c r="R4" s="141"/>
      <c r="S4" s="7" t="s">
        <v>9</v>
      </c>
      <c r="T4" s="12" t="s">
        <v>8</v>
      </c>
    </row>
    <row r="5" spans="2:20" ht="27" customHeight="1">
      <c r="B5" s="142"/>
      <c r="C5" s="143"/>
      <c r="D5" s="55">
        <f>SÜRE!G15</f>
        <v>0</v>
      </c>
      <c r="E5" s="56">
        <f>SÜRE!F15</f>
        <v>0</v>
      </c>
      <c r="F5" s="3"/>
      <c r="G5" s="142"/>
      <c r="H5" s="143"/>
      <c r="I5" s="55">
        <f>SÜRE!G26</f>
        <v>0</v>
      </c>
      <c r="J5" s="56">
        <f>SÜRE!F26</f>
        <v>0</v>
      </c>
      <c r="K5" s="3"/>
      <c r="L5" s="142"/>
      <c r="M5" s="143"/>
      <c r="N5" s="55">
        <f>SÜRE!G37</f>
        <v>0</v>
      </c>
      <c r="O5" s="56">
        <f>SÜRE!F37</f>
        <v>0</v>
      </c>
      <c r="P5" s="3"/>
      <c r="Q5" s="142"/>
      <c r="R5" s="143"/>
      <c r="S5" s="55">
        <f>SÜRE!G48</f>
        <v>0</v>
      </c>
      <c r="T5" s="56">
        <f>SÜRE!F48</f>
        <v>0</v>
      </c>
    </row>
    <row r="6" spans="2:20" ht="27" customHeight="1">
      <c r="B6" s="4"/>
      <c r="C6" s="5"/>
      <c r="D6" s="5" t="s">
        <v>28</v>
      </c>
      <c r="E6" s="6" t="s">
        <v>29</v>
      </c>
      <c r="F6" s="3"/>
      <c r="G6" s="4"/>
      <c r="H6" s="5"/>
      <c r="I6" s="5" t="s">
        <v>28</v>
      </c>
      <c r="J6" s="6" t="s">
        <v>29</v>
      </c>
      <c r="K6" s="3"/>
      <c r="L6" s="4"/>
      <c r="M6" s="5"/>
      <c r="N6" s="5" t="s">
        <v>28</v>
      </c>
      <c r="O6" s="6" t="s">
        <v>29</v>
      </c>
      <c r="P6" s="3"/>
      <c r="Q6" s="4"/>
      <c r="R6" s="5"/>
      <c r="S6" s="5" t="s">
        <v>28</v>
      </c>
      <c r="T6" s="6" t="s">
        <v>29</v>
      </c>
    </row>
    <row r="7" spans="2:20" ht="27" customHeight="1">
      <c r="B7" s="144" t="s">
        <v>30</v>
      </c>
      <c r="C7" s="7" t="s">
        <v>9</v>
      </c>
      <c r="D7" s="7">
        <f>IF(D5&gt;4,4,D5)</f>
        <v>0</v>
      </c>
      <c r="E7" s="50">
        <f>D7*D3</f>
        <v>0</v>
      </c>
      <c r="F7" s="3"/>
      <c r="G7" s="144" t="s">
        <v>30</v>
      </c>
      <c r="H7" s="7" t="s">
        <v>9</v>
      </c>
      <c r="I7" s="7">
        <f>IF(I5&gt;4,4,I5)</f>
        <v>0</v>
      </c>
      <c r="J7" s="50">
        <f>I7*I3</f>
        <v>0</v>
      </c>
      <c r="K7" s="3"/>
      <c r="L7" s="144" t="s">
        <v>30</v>
      </c>
      <c r="M7" s="7" t="s">
        <v>9</v>
      </c>
      <c r="N7" s="7">
        <f>IF(N5&gt;4,4,N5)</f>
        <v>0</v>
      </c>
      <c r="O7" s="50">
        <f>N7*N3</f>
        <v>0</v>
      </c>
      <c r="P7" s="3"/>
      <c r="Q7" s="144" t="s">
        <v>30</v>
      </c>
      <c r="R7" s="7" t="s">
        <v>9</v>
      </c>
      <c r="S7" s="7">
        <f>IF(S5&gt;4,4,S5)</f>
        <v>0</v>
      </c>
      <c r="T7" s="50">
        <f>S7*S3</f>
        <v>0</v>
      </c>
    </row>
    <row r="8" spans="2:20" ht="27" customHeight="1" thickBot="1">
      <c r="B8" s="145"/>
      <c r="C8" s="8" t="s">
        <v>8</v>
      </c>
      <c r="D8" s="8">
        <f>IF(D7&lt;4,E5,0)</f>
        <v>0</v>
      </c>
      <c r="E8" s="51">
        <f>D8*D3/12</f>
        <v>0</v>
      </c>
      <c r="F8" s="3"/>
      <c r="G8" s="145"/>
      <c r="H8" s="8" t="s">
        <v>8</v>
      </c>
      <c r="I8" s="8">
        <f>IF(I7&lt;4,J5,0)</f>
        <v>0</v>
      </c>
      <c r="J8" s="51">
        <f>I8*I3/12</f>
        <v>0</v>
      </c>
      <c r="K8" s="3"/>
      <c r="L8" s="145"/>
      <c r="M8" s="8" t="s">
        <v>8</v>
      </c>
      <c r="N8" s="8">
        <f>IF(N7&lt;4,O5,0)</f>
        <v>0</v>
      </c>
      <c r="O8" s="51">
        <f>N8*N3/12</f>
        <v>0</v>
      </c>
      <c r="P8" s="3"/>
      <c r="Q8" s="145"/>
      <c r="R8" s="8" t="s">
        <v>8</v>
      </c>
      <c r="S8" s="8">
        <f>IF(S7&lt;4,T5,0)</f>
        <v>0</v>
      </c>
      <c r="T8" s="51">
        <f>S8*S3/12</f>
        <v>0</v>
      </c>
    </row>
    <row r="9" spans="2:20" ht="27" customHeight="1">
      <c r="B9" s="159" t="s">
        <v>31</v>
      </c>
      <c r="C9" s="9" t="s">
        <v>9</v>
      </c>
      <c r="D9" s="9">
        <f>IF(D5&gt;=4,D5-4,0)</f>
        <v>0</v>
      </c>
      <c r="E9" s="52">
        <f>D3/2*D9</f>
        <v>0</v>
      </c>
      <c r="F9" s="3"/>
      <c r="G9" s="159" t="s">
        <v>31</v>
      </c>
      <c r="H9" s="9" t="s">
        <v>9</v>
      </c>
      <c r="I9" s="9">
        <f>IF(I5&gt;=4,I5-4,0)</f>
        <v>0</v>
      </c>
      <c r="J9" s="52">
        <f>I3/2*I9</f>
        <v>0</v>
      </c>
      <c r="K9" s="3"/>
      <c r="L9" s="159" t="s">
        <v>31</v>
      </c>
      <c r="M9" s="9" t="s">
        <v>9</v>
      </c>
      <c r="N9" s="9">
        <f>IF(N5&gt;=4,N5-4,0)</f>
        <v>0</v>
      </c>
      <c r="O9" s="52">
        <f>N3/2*N9</f>
        <v>0</v>
      </c>
      <c r="P9" s="3"/>
      <c r="Q9" s="159" t="s">
        <v>31</v>
      </c>
      <c r="R9" s="9" t="s">
        <v>9</v>
      </c>
      <c r="S9" s="9">
        <f>IF(S5&gt;=4,S5-4,0)</f>
        <v>0</v>
      </c>
      <c r="T9" s="52">
        <f>S3/2*S9</f>
        <v>0</v>
      </c>
    </row>
    <row r="10" spans="2:20" ht="27" customHeight="1">
      <c r="B10" s="144"/>
      <c r="C10" s="7" t="s">
        <v>8</v>
      </c>
      <c r="D10" s="7">
        <f>IF(D5&gt;=4,E5,0)</f>
        <v>0</v>
      </c>
      <c r="E10" s="53">
        <f>D3/2*D10/12</f>
        <v>0</v>
      </c>
      <c r="F10" s="3"/>
      <c r="G10" s="144"/>
      <c r="H10" s="7" t="s">
        <v>8</v>
      </c>
      <c r="I10" s="7">
        <f>IF(I5&gt;=4,J5,0)</f>
        <v>0</v>
      </c>
      <c r="J10" s="50">
        <f>I3/2*I10/12</f>
        <v>0</v>
      </c>
      <c r="K10" s="3"/>
      <c r="L10" s="144"/>
      <c r="M10" s="7" t="s">
        <v>8</v>
      </c>
      <c r="N10" s="7">
        <f>IF(N5&gt;=4,O5,0)</f>
        <v>0</v>
      </c>
      <c r="O10" s="13">
        <f>N3/2*N10/12</f>
        <v>0</v>
      </c>
      <c r="P10" s="3"/>
      <c r="Q10" s="144"/>
      <c r="R10" s="7" t="s">
        <v>8</v>
      </c>
      <c r="S10" s="7">
        <f>IF(S5&gt;=4,T5,0)</f>
        <v>0</v>
      </c>
      <c r="T10" s="50">
        <f>S3/2*S10/12</f>
        <v>0</v>
      </c>
    </row>
    <row r="11" spans="2:20" ht="27" customHeight="1" thickBot="1">
      <c r="B11" s="160" t="s">
        <v>32</v>
      </c>
      <c r="C11" s="161"/>
      <c r="D11" s="161">
        <f>SUM(E7:E10)</f>
        <v>0</v>
      </c>
      <c r="E11" s="162"/>
      <c r="F11" s="3"/>
      <c r="G11" s="153" t="s">
        <v>32</v>
      </c>
      <c r="H11" s="154"/>
      <c r="I11" s="155">
        <f>SUM(J7:J10)</f>
        <v>0</v>
      </c>
      <c r="J11" s="156"/>
      <c r="K11" s="10"/>
      <c r="L11" s="153" t="s">
        <v>32</v>
      </c>
      <c r="M11" s="154"/>
      <c r="N11" s="155">
        <f>SUM(O7:O10)</f>
        <v>0</v>
      </c>
      <c r="O11" s="156"/>
      <c r="P11" s="10"/>
      <c r="Q11" s="153" t="s">
        <v>32</v>
      </c>
      <c r="R11" s="154"/>
      <c r="S11" s="155">
        <f>SUM(T7:T10)</f>
        <v>0</v>
      </c>
      <c r="T11" s="156"/>
    </row>
    <row r="12" spans="3:20" ht="12.75">
      <c r="C12" s="2"/>
      <c r="D12" s="2"/>
      <c r="E12" s="2"/>
      <c r="F12" s="2"/>
      <c r="G12" s="2"/>
      <c r="H12" s="2"/>
      <c r="I12" s="2"/>
      <c r="J12" s="2"/>
      <c r="K12" s="2"/>
      <c r="L12" s="2"/>
      <c r="M12" s="2"/>
      <c r="N12" s="2"/>
      <c r="O12" s="2"/>
      <c r="P12" s="2"/>
      <c r="Q12" s="2"/>
      <c r="R12" s="2"/>
      <c r="S12" s="2"/>
      <c r="T12" s="2"/>
    </row>
    <row r="13" spans="3:20" ht="15.75" thickBot="1">
      <c r="C13" s="2"/>
      <c r="D13" s="2"/>
      <c r="E13" s="2"/>
      <c r="F13" s="2"/>
      <c r="G13" s="2"/>
      <c r="H13" s="2"/>
      <c r="I13" s="11"/>
      <c r="J13" s="2"/>
      <c r="K13" s="2"/>
      <c r="L13" s="2"/>
      <c r="M13" s="2"/>
      <c r="N13" s="2"/>
      <c r="O13" s="2"/>
      <c r="P13" s="2"/>
      <c r="Q13" s="2"/>
      <c r="R13" s="2"/>
      <c r="S13" s="2"/>
      <c r="T13" s="2"/>
    </row>
    <row r="14" spans="3:20" ht="27" customHeight="1" thickBot="1">
      <c r="C14" s="2"/>
      <c r="D14" s="2"/>
      <c r="E14" s="2"/>
      <c r="F14" s="2"/>
      <c r="G14" s="2"/>
      <c r="H14" s="157" t="s">
        <v>33</v>
      </c>
      <c r="I14" s="157"/>
      <c r="J14" s="157"/>
      <c r="K14" s="158">
        <f>D11+I11+N11+S11</f>
        <v>0</v>
      </c>
      <c r="L14" s="158"/>
      <c r="M14" s="158"/>
      <c r="N14" s="2"/>
      <c r="O14" s="2"/>
      <c r="P14" s="2"/>
      <c r="Q14" s="2"/>
      <c r="R14" s="2"/>
      <c r="S14" s="2"/>
      <c r="T14" s="2"/>
    </row>
    <row r="15" spans="3:20" ht="15">
      <c r="C15" s="2"/>
      <c r="D15" s="2"/>
      <c r="E15" s="2"/>
      <c r="F15" s="2"/>
      <c r="G15" s="2"/>
      <c r="H15" s="2"/>
      <c r="I15" s="11"/>
      <c r="J15" s="2"/>
      <c r="K15" s="2"/>
      <c r="L15" s="2"/>
      <c r="M15" s="2"/>
      <c r="N15" s="2"/>
      <c r="O15" s="2"/>
      <c r="P15" s="2"/>
      <c r="Q15" s="2"/>
      <c r="R15" s="2"/>
      <c r="S15" s="2"/>
      <c r="T15" s="2"/>
    </row>
  </sheetData>
  <sheetProtection/>
  <mergeCells count="30">
    <mergeCell ref="H14:J14"/>
    <mergeCell ref="K14:M14"/>
    <mergeCell ref="B9:B10"/>
    <mergeCell ref="G9:G10"/>
    <mergeCell ref="L9:L10"/>
    <mergeCell ref="Q9:Q10"/>
    <mergeCell ref="B11:C11"/>
    <mergeCell ref="D11:E11"/>
    <mergeCell ref="G11:H11"/>
    <mergeCell ref="I11:J11"/>
    <mergeCell ref="L11:M11"/>
    <mergeCell ref="N11:O11"/>
    <mergeCell ref="Q3:R3"/>
    <mergeCell ref="S3:T3"/>
    <mergeCell ref="Q11:R11"/>
    <mergeCell ref="S11:T11"/>
    <mergeCell ref="B3:C3"/>
    <mergeCell ref="D3:E3"/>
    <mergeCell ref="G3:H3"/>
    <mergeCell ref="I3:J3"/>
    <mergeCell ref="L3:M3"/>
    <mergeCell ref="N3:O3"/>
    <mergeCell ref="B4:C5"/>
    <mergeCell ref="G4:H5"/>
    <mergeCell ref="L4:M5"/>
    <mergeCell ref="Q4:R5"/>
    <mergeCell ref="B7:B8"/>
    <mergeCell ref="G7:G8"/>
    <mergeCell ref="L7:L8"/>
    <mergeCell ref="Q7:Q8"/>
  </mergeCells>
  <printOptions/>
  <pageMargins left="0.7086614173228347" right="0.7086614173228347" top="0.7480314960629921" bottom="0.7480314960629921" header="0.31496062992125984" footer="0.31496062992125984"/>
  <pageSetup fitToHeight="1" fitToWidth="1"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D5" sqref="D5:F5"/>
    </sheetView>
  </sheetViews>
  <sheetFormatPr defaultColWidth="9.00390625" defaultRowHeight="12.75"/>
  <cols>
    <col min="1" max="1" width="4.875" style="14" customWidth="1"/>
    <col min="2" max="2" width="24.25390625" style="14" customWidth="1"/>
    <col min="3" max="3" width="9.25390625" style="14" customWidth="1"/>
    <col min="4" max="4" width="10.125" style="14" customWidth="1"/>
    <col min="5" max="5" width="9.75390625" style="14" customWidth="1"/>
    <col min="6" max="6" width="21.125" style="14" customWidth="1"/>
    <col min="7" max="7" width="7.00390625" style="14" customWidth="1"/>
    <col min="8" max="9" width="4.75390625" style="14" customWidth="1"/>
    <col min="10" max="10" width="8.75390625" style="19" customWidth="1"/>
    <col min="11" max="16384" width="9.125" style="14" customWidth="1"/>
  </cols>
  <sheetData>
    <row r="1" spans="1:10" ht="27.75" customHeight="1" thickBot="1">
      <c r="A1" s="190" t="s">
        <v>34</v>
      </c>
      <c r="B1" s="190"/>
      <c r="C1" s="190"/>
      <c r="D1" s="190"/>
      <c r="E1" s="190"/>
      <c r="F1" s="190"/>
      <c r="G1" s="190"/>
      <c r="H1" s="190"/>
      <c r="I1" s="190"/>
      <c r="J1" s="18" t="s">
        <v>40</v>
      </c>
    </row>
    <row r="2" spans="1:10" ht="27.75" customHeight="1" thickTop="1">
      <c r="A2" s="194" t="s">
        <v>10</v>
      </c>
      <c r="B2" s="15" t="s">
        <v>11</v>
      </c>
      <c r="C2" s="196"/>
      <c r="D2" s="196"/>
      <c r="E2" s="15" t="s">
        <v>38</v>
      </c>
      <c r="F2" s="15"/>
      <c r="G2" s="175" t="s">
        <v>12</v>
      </c>
      <c r="H2" s="178" t="s">
        <v>39</v>
      </c>
      <c r="I2" s="179"/>
      <c r="J2" s="182" t="s">
        <v>13</v>
      </c>
    </row>
    <row r="3" spans="1:10" ht="27.75" customHeight="1">
      <c r="A3" s="195"/>
      <c r="B3" s="16" t="s">
        <v>36</v>
      </c>
      <c r="C3" s="174"/>
      <c r="D3" s="174"/>
      <c r="E3" s="185" t="s">
        <v>14</v>
      </c>
      <c r="F3" s="185"/>
      <c r="G3" s="176"/>
      <c r="H3" s="180"/>
      <c r="I3" s="181"/>
      <c r="J3" s="183"/>
    </row>
    <row r="4" spans="1:10" ht="27.75" customHeight="1">
      <c r="A4" s="195"/>
      <c r="B4" s="16" t="s">
        <v>35</v>
      </c>
      <c r="C4" s="174"/>
      <c r="D4" s="174"/>
      <c r="E4" s="186"/>
      <c r="F4" s="186"/>
      <c r="G4" s="176"/>
      <c r="H4" s="180"/>
      <c r="I4" s="181"/>
      <c r="J4" s="183"/>
    </row>
    <row r="5" spans="1:10" ht="27.75" customHeight="1" thickBot="1">
      <c r="A5" s="195"/>
      <c r="B5" s="185" t="s">
        <v>37</v>
      </c>
      <c r="C5" s="185"/>
      <c r="D5" s="187"/>
      <c r="E5" s="188"/>
      <c r="F5" s="189"/>
      <c r="G5" s="177"/>
      <c r="H5" s="180"/>
      <c r="I5" s="181"/>
      <c r="J5" s="184"/>
    </row>
    <row r="6" spans="1:10" ht="27.75" customHeight="1">
      <c r="A6" s="192" t="s">
        <v>49</v>
      </c>
      <c r="B6" s="191" t="s">
        <v>41</v>
      </c>
      <c r="C6" s="191"/>
      <c r="D6" s="191"/>
      <c r="E6" s="191"/>
      <c r="F6" s="191"/>
      <c r="G6" s="29">
        <v>1</v>
      </c>
      <c r="H6" s="170">
        <v>4</v>
      </c>
      <c r="I6" s="171"/>
      <c r="J6" s="30">
        <f>G6*H6</f>
        <v>4</v>
      </c>
    </row>
    <row r="7" spans="1:10" ht="27.75" customHeight="1">
      <c r="A7" s="193"/>
      <c r="B7" s="197" t="s">
        <v>42</v>
      </c>
      <c r="C7" s="197"/>
      <c r="D7" s="197"/>
      <c r="E7" s="197"/>
      <c r="F7" s="197"/>
      <c r="G7" s="22">
        <v>2</v>
      </c>
      <c r="H7" s="166"/>
      <c r="I7" s="167"/>
      <c r="J7" s="25">
        <f>G7*H7</f>
        <v>0</v>
      </c>
    </row>
    <row r="8" spans="1:10" ht="27.75" customHeight="1">
      <c r="A8" s="193"/>
      <c r="B8" s="197" t="s">
        <v>43</v>
      </c>
      <c r="C8" s="197"/>
      <c r="D8" s="197"/>
      <c r="E8" s="197"/>
      <c r="F8" s="197"/>
      <c r="G8" s="22">
        <v>3</v>
      </c>
      <c r="H8" s="166"/>
      <c r="I8" s="167"/>
      <c r="J8" s="25">
        <f>G8*H8</f>
        <v>0</v>
      </c>
    </row>
    <row r="9" spans="1:10" ht="27.75" customHeight="1">
      <c r="A9" s="193"/>
      <c r="B9" s="197" t="s">
        <v>44</v>
      </c>
      <c r="C9" s="197"/>
      <c r="D9" s="197"/>
      <c r="E9" s="197"/>
      <c r="F9" s="197"/>
      <c r="G9" s="22">
        <v>4</v>
      </c>
      <c r="H9" s="166"/>
      <c r="I9" s="167"/>
      <c r="J9" s="25">
        <f>G9*H9</f>
        <v>0</v>
      </c>
    </row>
    <row r="10" spans="1:10" ht="27.75" customHeight="1" thickBot="1">
      <c r="A10" s="193"/>
      <c r="B10" s="163" t="s">
        <v>48</v>
      </c>
      <c r="C10" s="164"/>
      <c r="D10" s="164"/>
      <c r="E10" s="164"/>
      <c r="F10" s="165"/>
      <c r="G10" s="31">
        <v>5</v>
      </c>
      <c r="H10" s="168"/>
      <c r="I10" s="169"/>
      <c r="J10" s="34">
        <f>G10*H10</f>
        <v>0</v>
      </c>
    </row>
    <row r="11" spans="1:10" ht="12.75" customHeight="1">
      <c r="A11" s="193"/>
      <c r="B11" s="172" t="s">
        <v>45</v>
      </c>
      <c r="C11" s="173"/>
      <c r="D11" s="173"/>
      <c r="E11" s="173"/>
      <c r="F11" s="173"/>
      <c r="G11" s="173"/>
      <c r="H11" s="173"/>
      <c r="I11" s="173"/>
      <c r="J11" s="27"/>
    </row>
    <row r="12" spans="1:10" ht="12.75" customHeight="1">
      <c r="A12" s="193"/>
      <c r="B12" s="172" t="s">
        <v>46</v>
      </c>
      <c r="C12" s="173"/>
      <c r="D12" s="173"/>
      <c r="E12" s="173"/>
      <c r="F12" s="173"/>
      <c r="G12" s="173"/>
      <c r="H12" s="173"/>
      <c r="I12" s="173"/>
      <c r="J12" s="27"/>
    </row>
    <row r="13" spans="1:10" ht="12.75" customHeight="1" thickBot="1">
      <c r="A13" s="193"/>
      <c r="B13" s="172" t="s">
        <v>47</v>
      </c>
      <c r="C13" s="173"/>
      <c r="D13" s="173"/>
      <c r="E13" s="173"/>
      <c r="F13" s="173"/>
      <c r="G13" s="173"/>
      <c r="H13" s="173"/>
      <c r="I13" s="173"/>
      <c r="J13" s="27"/>
    </row>
    <row r="14" spans="1:10" ht="27.75" customHeight="1">
      <c r="A14" s="206" t="s">
        <v>54</v>
      </c>
      <c r="B14" s="208" t="s">
        <v>50</v>
      </c>
      <c r="C14" s="208"/>
      <c r="D14" s="208"/>
      <c r="E14" s="208"/>
      <c r="F14" s="208"/>
      <c r="G14" s="29">
        <v>1</v>
      </c>
      <c r="H14" s="170"/>
      <c r="I14" s="171"/>
      <c r="J14" s="30">
        <f aca="true" t="shared" si="0" ref="J14:J20">G14*H14</f>
        <v>0</v>
      </c>
    </row>
    <row r="15" spans="1:10" ht="27.75" customHeight="1">
      <c r="A15" s="195"/>
      <c r="B15" s="199" t="s">
        <v>52</v>
      </c>
      <c r="C15" s="199"/>
      <c r="D15" s="199"/>
      <c r="E15" s="199"/>
      <c r="F15" s="199"/>
      <c r="G15" s="22">
        <v>2</v>
      </c>
      <c r="H15" s="166"/>
      <c r="I15" s="167"/>
      <c r="J15" s="25">
        <f t="shared" si="0"/>
        <v>0</v>
      </c>
    </row>
    <row r="16" spans="1:10" ht="27.75" customHeight="1">
      <c r="A16" s="195"/>
      <c r="B16" s="199" t="s">
        <v>53</v>
      </c>
      <c r="C16" s="199"/>
      <c r="D16" s="199"/>
      <c r="E16" s="199"/>
      <c r="F16" s="199"/>
      <c r="G16" s="22">
        <v>3</v>
      </c>
      <c r="H16" s="166"/>
      <c r="I16" s="167"/>
      <c r="J16" s="25">
        <f t="shared" si="0"/>
        <v>0</v>
      </c>
    </row>
    <row r="17" spans="1:10" ht="27.75" customHeight="1" thickBot="1">
      <c r="A17" s="207"/>
      <c r="B17" s="209" t="s">
        <v>51</v>
      </c>
      <c r="C17" s="209"/>
      <c r="D17" s="209"/>
      <c r="E17" s="209"/>
      <c r="F17" s="209"/>
      <c r="G17" s="31">
        <v>4</v>
      </c>
      <c r="H17" s="168"/>
      <c r="I17" s="169"/>
      <c r="J17" s="34">
        <f t="shared" si="0"/>
        <v>0</v>
      </c>
    </row>
    <row r="18" spans="1:10" ht="27.75" customHeight="1">
      <c r="A18" s="210" t="s">
        <v>58</v>
      </c>
      <c r="B18" s="208" t="s">
        <v>55</v>
      </c>
      <c r="C18" s="208"/>
      <c r="D18" s="208"/>
      <c r="E18" s="208"/>
      <c r="F18" s="208"/>
      <c r="G18" s="29">
        <v>-1</v>
      </c>
      <c r="H18" s="170"/>
      <c r="I18" s="171"/>
      <c r="J18" s="30">
        <f t="shared" si="0"/>
        <v>0</v>
      </c>
    </row>
    <row r="19" spans="1:10" ht="27.75" customHeight="1">
      <c r="A19" s="193"/>
      <c r="B19" s="199" t="s">
        <v>56</v>
      </c>
      <c r="C19" s="199"/>
      <c r="D19" s="199"/>
      <c r="E19" s="199"/>
      <c r="F19" s="199"/>
      <c r="G19" s="22">
        <v>-3</v>
      </c>
      <c r="H19" s="166"/>
      <c r="I19" s="167"/>
      <c r="J19" s="25">
        <f t="shared" si="0"/>
        <v>0</v>
      </c>
    </row>
    <row r="20" spans="1:10" ht="27.75" customHeight="1" thickBot="1">
      <c r="A20" s="211"/>
      <c r="B20" s="200" t="s">
        <v>57</v>
      </c>
      <c r="C20" s="201"/>
      <c r="D20" s="201"/>
      <c r="E20" s="201"/>
      <c r="F20" s="202"/>
      <c r="G20" s="31">
        <v>-5</v>
      </c>
      <c r="H20" s="168"/>
      <c r="I20" s="169"/>
      <c r="J20" s="34">
        <f t="shared" si="0"/>
        <v>0</v>
      </c>
    </row>
    <row r="21" spans="1:10" ht="27.75" customHeight="1">
      <c r="A21" s="219" t="s">
        <v>15</v>
      </c>
      <c r="B21" s="203" t="s">
        <v>59</v>
      </c>
      <c r="C21" s="203"/>
      <c r="D21" s="203"/>
      <c r="E21" s="203"/>
      <c r="F21" s="203"/>
      <c r="G21" s="23">
        <v>0.36</v>
      </c>
      <c r="H21" s="35" t="str">
        <f>CONCATENATE('Süre Hesaplama'!E5,'Süre Hesaplama'!E4)</f>
        <v>0Ay</v>
      </c>
      <c r="I21" s="36" t="str">
        <f>CONCATENATE('Süre Hesaplama'!D5,'Süre Hesaplama'!D4)</f>
        <v>0Yıl</v>
      </c>
      <c r="J21" s="28">
        <f>'Süre Hesaplama'!D11</f>
        <v>0</v>
      </c>
    </row>
    <row r="22" spans="1:10" ht="27.75" customHeight="1">
      <c r="A22" s="195"/>
      <c r="B22" s="204" t="s">
        <v>60</v>
      </c>
      <c r="C22" s="204"/>
      <c r="D22" s="204"/>
      <c r="E22" s="204"/>
      <c r="F22" s="204"/>
      <c r="G22" s="22">
        <v>0.48</v>
      </c>
      <c r="H22" s="20" t="str">
        <f>CONCATENATE('Süre Hesaplama'!J5,'Süre Hesaplama'!J4)</f>
        <v>0Ay</v>
      </c>
      <c r="I22" s="21" t="str">
        <f>CONCATENATE('Süre Hesaplama'!I5,'Süre Hesaplama'!I4)</f>
        <v>0Yıl</v>
      </c>
      <c r="J22" s="37">
        <f>'Süre Hesaplama'!I11</f>
        <v>0</v>
      </c>
    </row>
    <row r="23" spans="1:10" ht="27.75" customHeight="1">
      <c r="A23" s="195"/>
      <c r="B23" s="204" t="s">
        <v>61</v>
      </c>
      <c r="C23" s="204"/>
      <c r="D23" s="204"/>
      <c r="E23" s="204"/>
      <c r="F23" s="204"/>
      <c r="G23" s="24">
        <v>0.6</v>
      </c>
      <c r="H23" s="20" t="str">
        <f>CONCATENATE('Süre Hesaplama'!O5,'Süre Hesaplama'!O4)</f>
        <v>0Ay</v>
      </c>
      <c r="I23" s="21" t="str">
        <f>CONCATENATE('Süre Hesaplama'!N5,'Süre Hesaplama'!N4)</f>
        <v>0Yıl</v>
      </c>
      <c r="J23" s="37">
        <f>'Süre Hesaplama'!N11</f>
        <v>0</v>
      </c>
    </row>
    <row r="24" spans="1:10" ht="27.75" customHeight="1" thickBot="1">
      <c r="A24" s="195"/>
      <c r="B24" s="198" t="s">
        <v>62</v>
      </c>
      <c r="C24" s="198"/>
      <c r="D24" s="198"/>
      <c r="E24" s="198"/>
      <c r="F24" s="198"/>
      <c r="G24" s="31">
        <v>0.72</v>
      </c>
      <c r="H24" s="32" t="str">
        <f>CONCATENATE('Süre Hesaplama'!T5,'Süre Hesaplama'!T4)</f>
        <v>0Ay</v>
      </c>
      <c r="I24" s="33" t="str">
        <f>CONCATENATE('Süre Hesaplama'!S5,'Süre Hesaplama'!S4)</f>
        <v>0Yıl</v>
      </c>
      <c r="J24" s="34">
        <f>'Süre Hesaplama'!S11</f>
        <v>0</v>
      </c>
    </row>
    <row r="25" spans="1:10" ht="12.75" customHeight="1">
      <c r="A25" s="195"/>
      <c r="B25" s="218" t="s">
        <v>45</v>
      </c>
      <c r="C25" s="218"/>
      <c r="D25" s="218"/>
      <c r="E25" s="218"/>
      <c r="F25" s="218"/>
      <c r="G25" s="218"/>
      <c r="H25" s="218"/>
      <c r="I25" s="218"/>
      <c r="J25" s="28"/>
    </row>
    <row r="26" spans="1:10" ht="12.75" customHeight="1">
      <c r="A26" s="195"/>
      <c r="B26" s="220" t="s">
        <v>63</v>
      </c>
      <c r="C26" s="220"/>
      <c r="D26" s="220"/>
      <c r="E26" s="220"/>
      <c r="F26" s="220"/>
      <c r="G26" s="220"/>
      <c r="H26" s="220"/>
      <c r="I26" s="220"/>
      <c r="J26" s="26"/>
    </row>
    <row r="27" spans="1:10" ht="24.75" customHeight="1">
      <c r="A27" s="195"/>
      <c r="B27" s="221" t="s">
        <v>64</v>
      </c>
      <c r="C27" s="221"/>
      <c r="D27" s="221"/>
      <c r="E27" s="221"/>
      <c r="F27" s="221"/>
      <c r="G27" s="221"/>
      <c r="H27" s="221"/>
      <c r="I27" s="221"/>
      <c r="J27" s="27"/>
    </row>
    <row r="28" spans="1:10" ht="12.75" customHeight="1">
      <c r="A28" s="195"/>
      <c r="B28" s="205" t="s">
        <v>65</v>
      </c>
      <c r="C28" s="205"/>
      <c r="D28" s="205"/>
      <c r="E28" s="205"/>
      <c r="F28" s="205"/>
      <c r="G28" s="205"/>
      <c r="H28" s="205"/>
      <c r="I28" s="205"/>
      <c r="J28" s="28"/>
    </row>
    <row r="29" spans="1:10" ht="24" customHeight="1" thickBot="1">
      <c r="A29" s="17"/>
      <c r="B29" s="212" t="s">
        <v>70</v>
      </c>
      <c r="C29" s="213"/>
      <c r="D29" s="213"/>
      <c r="E29" s="213"/>
      <c r="F29" s="213"/>
      <c r="G29" s="213"/>
      <c r="H29" s="213"/>
      <c r="I29" s="214"/>
      <c r="J29" s="38">
        <f>SUM(J6:J24)</f>
        <v>4</v>
      </c>
    </row>
    <row r="30" ht="13.5" thickTop="1"/>
    <row r="31" spans="1:10" ht="12.75">
      <c r="A31" s="215" t="s">
        <v>69</v>
      </c>
      <c r="B31" s="216"/>
      <c r="C31" s="216"/>
      <c r="D31" s="216"/>
      <c r="E31" s="216"/>
      <c r="F31" s="216"/>
      <c r="G31" s="216"/>
      <c r="H31" s="216"/>
      <c r="I31" s="216"/>
      <c r="J31" s="216"/>
    </row>
    <row r="32" spans="1:10" ht="45" customHeight="1">
      <c r="A32" s="217" t="s">
        <v>66</v>
      </c>
      <c r="B32" s="217"/>
      <c r="C32" s="217"/>
      <c r="D32" s="217"/>
      <c r="E32" s="217"/>
      <c r="F32" s="217"/>
      <c r="G32" s="217"/>
      <c r="H32" s="217"/>
      <c r="I32" s="217"/>
      <c r="J32" s="217"/>
    </row>
    <row r="33" spans="1:10" ht="13.5" customHeight="1">
      <c r="A33" s="217" t="s">
        <v>67</v>
      </c>
      <c r="B33" s="217"/>
      <c r="C33" s="217"/>
      <c r="D33" s="217"/>
      <c r="E33" s="217"/>
      <c r="F33" s="217"/>
      <c r="G33" s="217"/>
      <c r="H33" s="217"/>
      <c r="I33" s="217"/>
      <c r="J33" s="217"/>
    </row>
    <row r="34" spans="1:10" ht="12.75">
      <c r="A34" s="217" t="s">
        <v>68</v>
      </c>
      <c r="B34" s="217"/>
      <c r="C34" s="217"/>
      <c r="D34" s="217"/>
      <c r="E34" s="217"/>
      <c r="F34" s="217"/>
      <c r="G34" s="217"/>
      <c r="H34" s="217"/>
      <c r="I34" s="217"/>
      <c r="J34" s="217"/>
    </row>
  </sheetData>
  <sheetProtection/>
  <mergeCells count="56">
    <mergeCell ref="B29:I29"/>
    <mergeCell ref="B23:F23"/>
    <mergeCell ref="A31:J31"/>
    <mergeCell ref="A32:J32"/>
    <mergeCell ref="A33:J33"/>
    <mergeCell ref="A34:J34"/>
    <mergeCell ref="B25:I25"/>
    <mergeCell ref="A21:A28"/>
    <mergeCell ref="B26:I26"/>
    <mergeCell ref="B27:I27"/>
    <mergeCell ref="B28:I28"/>
    <mergeCell ref="A14:A17"/>
    <mergeCell ref="B14:F14"/>
    <mergeCell ref="B15:F15"/>
    <mergeCell ref="B16:F16"/>
    <mergeCell ref="B17:F17"/>
    <mergeCell ref="B18:F18"/>
    <mergeCell ref="A18:A20"/>
    <mergeCell ref="H19:I19"/>
    <mergeCell ref="H20:I20"/>
    <mergeCell ref="H7:I7"/>
    <mergeCell ref="H8:I8"/>
    <mergeCell ref="H9:I9"/>
    <mergeCell ref="B24:F24"/>
    <mergeCell ref="B19:F19"/>
    <mergeCell ref="B20:F20"/>
    <mergeCell ref="B21:F21"/>
    <mergeCell ref="B22:F22"/>
    <mergeCell ref="H10:I10"/>
    <mergeCell ref="H14:I14"/>
    <mergeCell ref="A1:I1"/>
    <mergeCell ref="B6:F6"/>
    <mergeCell ref="A6:A13"/>
    <mergeCell ref="A2:A5"/>
    <mergeCell ref="C2:D2"/>
    <mergeCell ref="C3:D3"/>
    <mergeCell ref="B7:F7"/>
    <mergeCell ref="B8:F8"/>
    <mergeCell ref="B9:F9"/>
    <mergeCell ref="B11:I11"/>
    <mergeCell ref="C4:D4"/>
    <mergeCell ref="G2:G5"/>
    <mergeCell ref="H6:I6"/>
    <mergeCell ref="H2:I5"/>
    <mergeCell ref="J2:J5"/>
    <mergeCell ref="B5:C5"/>
    <mergeCell ref="E3:E4"/>
    <mergeCell ref="F3:F4"/>
    <mergeCell ref="D5:F5"/>
    <mergeCell ref="B10:F10"/>
    <mergeCell ref="H15:I15"/>
    <mergeCell ref="H16:I16"/>
    <mergeCell ref="H17:I17"/>
    <mergeCell ref="H18:I18"/>
    <mergeCell ref="B12:I12"/>
    <mergeCell ref="B13:I13"/>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MuratNANE</cp:lastModifiedBy>
  <cp:lastPrinted>2018-03-12T07:15:58Z</cp:lastPrinted>
  <dcterms:created xsi:type="dcterms:W3CDTF">2010-01-18T23:16:31Z</dcterms:created>
  <dcterms:modified xsi:type="dcterms:W3CDTF">2018-03-12T08:10:12Z</dcterms:modified>
  <cp:category/>
  <cp:version/>
  <cp:contentType/>
  <cp:contentStatus/>
</cp:coreProperties>
</file>